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serie trimestre" sheetId="1" r:id="rId1"/>
  </sheets>
  <definedNames/>
  <calcPr fullCalcOnLoad="1"/>
</workbook>
</file>

<file path=xl/sharedStrings.xml><?xml version="1.0" encoding="utf-8"?>
<sst xmlns="http://schemas.openxmlformats.org/spreadsheetml/2006/main" count="206" uniqueCount="36">
  <si>
    <t>Informe Toneladas / Volume report</t>
  </si>
  <si>
    <t>Colombia</t>
  </si>
  <si>
    <t>Millones - million COP / Año - year</t>
  </si>
  <si>
    <t>TONELADAS AÑO / tons per year</t>
  </si>
  <si>
    <t>NEGOCIO / business unit</t>
  </si>
  <si>
    <t>2014-T1</t>
  </si>
  <si>
    <t>2014-T2</t>
  </si>
  <si>
    <t>2014-T3</t>
  </si>
  <si>
    <t>2014-T4</t>
  </si>
  <si>
    <t>2015-T1</t>
  </si>
  <si>
    <t>2015-T2</t>
  </si>
  <si>
    <t>2015-T3</t>
  </si>
  <si>
    <t>2015-T4</t>
  </si>
  <si>
    <t>2016-T1</t>
  </si>
  <si>
    <t>2016-T2</t>
  </si>
  <si>
    <t>2016-T3</t>
  </si>
  <si>
    <t>Cárnico / cold cuts</t>
  </si>
  <si>
    <t>Galletas / biscuits</t>
  </si>
  <si>
    <t>Chocolates / Chocolates</t>
  </si>
  <si>
    <t>Café / Coffee</t>
  </si>
  <si>
    <t>Helados / Ice cream</t>
  </si>
  <si>
    <t>Pastas / Pata</t>
  </si>
  <si>
    <t>A. Consumidor / Consumer Food</t>
  </si>
  <si>
    <t>Otros / Others</t>
  </si>
  <si>
    <t>Total / Total</t>
  </si>
  <si>
    <t>$/KIL</t>
  </si>
  <si>
    <t>TMLUC / TMLUC</t>
  </si>
  <si>
    <t>US/KIL</t>
  </si>
  <si>
    <t>* Mercado Internacional: Ventas de las compañías Nacionales al exterior más las ventas de las compañías del exterior</t>
  </si>
  <si>
    <t>* International markets: includes exports from Colombia plus sales from international operations</t>
  </si>
  <si>
    <t>Internacional / International</t>
  </si>
  <si>
    <t>NEGOCIO / Business unit</t>
  </si>
  <si>
    <t>Total</t>
  </si>
  <si>
    <t>MILES DOLARES / thousand dollars</t>
  </si>
  <si>
    <t>* Internacional / International</t>
  </si>
  <si>
    <t>2016-T4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</si>
</sst>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6"/>
      <color indexed="17"/>
      <name val="Calibri"/>
      <family val="2"/>
    </font>
    <font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rgb="FF4F6228"/>
      <name val="Calibri"/>
      <family val="2"/>
    </font>
    <font>
      <sz val="20"/>
      <color theme="1"/>
      <name val="Calibri"/>
      <family val="2"/>
    </font>
    <font>
      <b/>
      <sz val="11"/>
      <color rgb="FFFFFFF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69900"/>
        <bgColor indexed="64"/>
      </patternFill>
    </fill>
    <fill>
      <patternFill patternType="solid">
        <fgColor rgb="FF6699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18">
    <xf numFmtId="0" fontId="0" fillId="0" borderId="0" xfId="0" applyFont="1" applyAlignment="1">
      <alignment/>
    </xf>
    <xf numFmtId="17" fontId="36" fillId="0" borderId="0" xfId="0" applyNumberFormat="1" applyFont="1" applyAlignment="1">
      <alignment horizontal="left"/>
    </xf>
    <xf numFmtId="0" fontId="37" fillId="0" borderId="0" xfId="0" applyFont="1" applyAlignment="1">
      <alignment/>
    </xf>
    <xf numFmtId="0" fontId="38" fillId="33" borderId="0" xfId="0" applyFont="1" applyFill="1" applyAlignment="1">
      <alignment/>
    </xf>
    <xf numFmtId="0" fontId="0" fillId="0" borderId="0" xfId="0" applyFont="1" applyAlignment="1">
      <alignment/>
    </xf>
    <xf numFmtId="0" fontId="35" fillId="0" borderId="0" xfId="0" applyFont="1" applyAlignment="1">
      <alignment/>
    </xf>
    <xf numFmtId="0" fontId="23" fillId="34" borderId="0" xfId="0" applyFont="1" applyFill="1" applyAlignment="1">
      <alignment/>
    </xf>
    <xf numFmtId="0" fontId="0" fillId="0" borderId="10" xfId="0" applyFont="1" applyBorder="1" applyAlignment="1">
      <alignment/>
    </xf>
    <xf numFmtId="164" fontId="0" fillId="0" borderId="0" xfId="47" applyNumberFormat="1" applyFont="1" applyAlignment="1">
      <alignment/>
    </xf>
    <xf numFmtId="164" fontId="0" fillId="0" borderId="10" xfId="47" applyNumberFormat="1" applyFont="1" applyBorder="1" applyAlignment="1">
      <alignment/>
    </xf>
    <xf numFmtId="164" fontId="35" fillId="0" borderId="0" xfId="47" applyNumberFormat="1" applyFont="1" applyAlignment="1">
      <alignment/>
    </xf>
    <xf numFmtId="0" fontId="23" fillId="34" borderId="0" xfId="0" applyFont="1" applyFill="1" applyAlignment="1">
      <alignment horizontal="center"/>
    </xf>
    <xf numFmtId="0" fontId="23" fillId="34" borderId="0" xfId="0" applyFont="1" applyFill="1" applyAlignment="1" quotePrefix="1">
      <alignment horizontal="center"/>
    </xf>
    <xf numFmtId="0" fontId="23" fillId="34" borderId="0" xfId="0" applyFont="1" applyFill="1" applyAlignment="1">
      <alignment horizontal="center"/>
    </xf>
    <xf numFmtId="164" fontId="0" fillId="0" borderId="0" xfId="0" applyNumberFormat="1" applyAlignment="1">
      <alignment/>
    </xf>
    <xf numFmtId="0" fontId="23" fillId="34" borderId="0" xfId="0" applyFont="1" applyFill="1" applyAlignment="1" quotePrefix="1">
      <alignment horizontal="left"/>
    </xf>
    <xf numFmtId="0" fontId="23" fillId="34" borderId="0" xfId="0" applyFont="1" applyFill="1" applyAlignment="1">
      <alignment horizontal="center"/>
    </xf>
    <xf numFmtId="0" fontId="23" fillId="34" borderId="0" xfId="0" applyFont="1" applyFill="1" applyAlignment="1" quotePrefix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H58"/>
  <sheetViews>
    <sheetView showGridLines="0"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"/>
    </sheetView>
  </sheetViews>
  <sheetFormatPr defaultColWidth="11.421875" defaultRowHeight="15"/>
  <cols>
    <col min="1" max="1" width="30.57421875" style="0" customWidth="1"/>
    <col min="2" max="13" width="11.57421875" style="0" customWidth="1"/>
    <col min="14" max="14" width="2.28125" style="0" customWidth="1"/>
    <col min="15" max="25" width="9.00390625" style="0" bestFit="1" customWidth="1"/>
    <col min="26" max="26" width="9.00390625" style="0" customWidth="1"/>
    <col min="27" max="27" width="2.57421875" style="0" customWidth="1"/>
    <col min="28" max="38" width="8.00390625" style="0" bestFit="1" customWidth="1"/>
    <col min="39" max="39" width="8.421875" style="0" bestFit="1" customWidth="1"/>
  </cols>
  <sheetData>
    <row r="1" ht="26.25">
      <c r="A1" s="2" t="s">
        <v>0</v>
      </c>
    </row>
    <row r="2" ht="21">
      <c r="A2" s="1">
        <v>42705</v>
      </c>
    </row>
    <row r="5" spans="1:39" ht="15">
      <c r="A5" s="3" t="s">
        <v>1</v>
      </c>
      <c r="B5" s="16" t="s">
        <v>2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3"/>
      <c r="O5" s="16" t="s">
        <v>3</v>
      </c>
      <c r="P5" s="16"/>
      <c r="Q5" s="16"/>
      <c r="R5" s="16"/>
      <c r="S5" s="16"/>
      <c r="T5" s="16"/>
      <c r="U5" s="16"/>
      <c r="V5" s="16"/>
      <c r="W5" s="16"/>
      <c r="X5" s="16"/>
      <c r="Y5" s="16"/>
      <c r="Z5" s="13"/>
      <c r="AB5" s="17" t="s">
        <v>25</v>
      </c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</row>
    <row r="6" spans="1:39" ht="15">
      <c r="A6" s="3" t="s">
        <v>4</v>
      </c>
      <c r="B6" s="11" t="s">
        <v>5</v>
      </c>
      <c r="C6" s="11" t="s">
        <v>6</v>
      </c>
      <c r="D6" s="11" t="s">
        <v>7</v>
      </c>
      <c r="E6" s="11" t="s">
        <v>8</v>
      </c>
      <c r="F6" s="11" t="s">
        <v>9</v>
      </c>
      <c r="G6" s="11" t="s">
        <v>10</v>
      </c>
      <c r="H6" s="11" t="s">
        <v>11</v>
      </c>
      <c r="I6" s="11" t="s">
        <v>12</v>
      </c>
      <c r="J6" s="11" t="s">
        <v>13</v>
      </c>
      <c r="K6" s="11" t="s">
        <v>14</v>
      </c>
      <c r="L6" s="11" t="s">
        <v>15</v>
      </c>
      <c r="M6" s="12" t="s">
        <v>35</v>
      </c>
      <c r="O6" s="11" t="s">
        <v>5</v>
      </c>
      <c r="P6" s="11" t="s">
        <v>6</v>
      </c>
      <c r="Q6" s="11" t="s">
        <v>7</v>
      </c>
      <c r="R6" s="11" t="s">
        <v>8</v>
      </c>
      <c r="S6" s="11" t="s">
        <v>9</v>
      </c>
      <c r="T6" s="11" t="s">
        <v>10</v>
      </c>
      <c r="U6" s="11" t="s">
        <v>11</v>
      </c>
      <c r="V6" s="11" t="s">
        <v>12</v>
      </c>
      <c r="W6" s="11" t="s">
        <v>13</v>
      </c>
      <c r="X6" s="11" t="s">
        <v>14</v>
      </c>
      <c r="Y6" s="11" t="s">
        <v>15</v>
      </c>
      <c r="Z6" s="13" t="s">
        <v>35</v>
      </c>
      <c r="AB6" s="11" t="s">
        <v>5</v>
      </c>
      <c r="AC6" s="11" t="s">
        <v>6</v>
      </c>
      <c r="AD6" s="11" t="s">
        <v>7</v>
      </c>
      <c r="AE6" s="11" t="s">
        <v>8</v>
      </c>
      <c r="AF6" s="11" t="s">
        <v>9</v>
      </c>
      <c r="AG6" s="11" t="s">
        <v>10</v>
      </c>
      <c r="AH6" s="11" t="s">
        <v>11</v>
      </c>
      <c r="AI6" s="11" t="s">
        <v>12</v>
      </c>
      <c r="AJ6" s="11" t="s">
        <v>13</v>
      </c>
      <c r="AK6" s="11" t="s">
        <v>14</v>
      </c>
      <c r="AL6" s="11" t="s">
        <v>15</v>
      </c>
      <c r="AM6" s="12" t="s">
        <v>35</v>
      </c>
    </row>
    <row r="7" spans="1:39" ht="15">
      <c r="A7" s="4" t="s">
        <v>16</v>
      </c>
      <c r="B7" s="8">
        <v>331706.597562</v>
      </c>
      <c r="C7" s="8">
        <v>346624.363132</v>
      </c>
      <c r="D7" s="8">
        <v>360973.543288</v>
      </c>
      <c r="E7" s="8">
        <v>420701.43836499983</v>
      </c>
      <c r="F7" s="8">
        <v>365383</v>
      </c>
      <c r="G7" s="8">
        <v>370038</v>
      </c>
      <c r="H7" s="8">
        <v>389593.8764749999</v>
      </c>
      <c r="I7" s="8">
        <v>447603</v>
      </c>
      <c r="J7" s="8">
        <v>393030.06848</v>
      </c>
      <c r="K7" s="8">
        <v>401894.54716200003</v>
      </c>
      <c r="L7" s="8">
        <v>409425</v>
      </c>
      <c r="M7" s="8">
        <v>474086</v>
      </c>
      <c r="O7" s="8">
        <v>35601.177245000006</v>
      </c>
      <c r="P7" s="8">
        <v>37458.402084999994</v>
      </c>
      <c r="Q7" s="8">
        <v>38368.065322000024</v>
      </c>
      <c r="R7" s="8">
        <v>41365.41407</v>
      </c>
      <c r="S7" s="8">
        <v>37985.180957000004</v>
      </c>
      <c r="T7" s="8">
        <v>37373.891437</v>
      </c>
      <c r="U7" s="8">
        <v>40575.071663</v>
      </c>
      <c r="V7" s="8">
        <v>42262.931267</v>
      </c>
      <c r="W7" s="8">
        <v>37303.195745</v>
      </c>
      <c r="X7" s="8">
        <v>37861.914144</v>
      </c>
      <c r="Y7" s="8">
        <v>38987.278188000004</v>
      </c>
      <c r="Z7" s="8">
        <v>41343.98949</v>
      </c>
      <c r="AB7" s="8">
        <f aca="true" t="shared" si="0" ref="AB7:AM12">B7/O7*1000</f>
        <v>9317.292944535602</v>
      </c>
      <c r="AC7" s="8">
        <f t="shared" si="0"/>
        <v>9253.581141700752</v>
      </c>
      <c r="AD7" s="8">
        <f t="shared" si="0"/>
        <v>9408.176832961653</v>
      </c>
      <c r="AE7" s="8">
        <f t="shared" si="0"/>
        <v>10170.366907317164</v>
      </c>
      <c r="AF7" s="8">
        <f t="shared" si="0"/>
        <v>9619.093309404552</v>
      </c>
      <c r="AG7" s="8">
        <f t="shared" si="0"/>
        <v>9900.975942624586</v>
      </c>
      <c r="AH7" s="8">
        <f t="shared" si="0"/>
        <v>9601.803780183256</v>
      </c>
      <c r="AI7" s="8">
        <f t="shared" si="0"/>
        <v>10590.912333369079</v>
      </c>
      <c r="AJ7" s="8">
        <f t="shared" si="0"/>
        <v>10536.096455829273</v>
      </c>
      <c r="AK7" s="8">
        <f t="shared" si="0"/>
        <v>10614.744559228484</v>
      </c>
      <c r="AL7" s="8">
        <f t="shared" si="0"/>
        <v>10501.502516429013</v>
      </c>
      <c r="AM7" s="8">
        <f t="shared" si="0"/>
        <v>11466.866305068808</v>
      </c>
    </row>
    <row r="8" spans="1:39" ht="15">
      <c r="A8" s="4" t="s">
        <v>17</v>
      </c>
      <c r="B8" s="8">
        <v>155234.569829</v>
      </c>
      <c r="C8" s="8">
        <v>164648.54534399998</v>
      </c>
      <c r="D8" s="8">
        <v>186823.988913</v>
      </c>
      <c r="E8" s="8">
        <v>197396.53869700004</v>
      </c>
      <c r="F8" s="8">
        <v>171028</v>
      </c>
      <c r="G8" s="8">
        <v>180918</v>
      </c>
      <c r="H8" s="8">
        <v>213175.30287699998</v>
      </c>
      <c r="I8" s="8">
        <v>220286.41528099997</v>
      </c>
      <c r="J8" s="8">
        <v>189616.821351</v>
      </c>
      <c r="K8" s="8">
        <v>201264.14065099994</v>
      </c>
      <c r="L8" s="8">
        <v>228516</v>
      </c>
      <c r="M8" s="8">
        <v>235336</v>
      </c>
      <c r="O8" s="8">
        <v>40998.838422</v>
      </c>
      <c r="P8" s="8">
        <v>42309.83820699999</v>
      </c>
      <c r="Q8" s="8">
        <v>46188.79639200001</v>
      </c>
      <c r="R8" s="8">
        <v>46062.712697999996</v>
      </c>
      <c r="S8" s="8">
        <v>44838.456734</v>
      </c>
      <c r="T8" s="8">
        <v>46210.265447000005</v>
      </c>
      <c r="U8" s="8">
        <v>52193.583557</v>
      </c>
      <c r="V8" s="8">
        <v>50035.633523000004</v>
      </c>
      <c r="W8" s="8">
        <v>45933.615923</v>
      </c>
      <c r="X8" s="8">
        <v>45358.201011</v>
      </c>
      <c r="Y8" s="8">
        <v>53267.724313000006</v>
      </c>
      <c r="Z8" s="8">
        <v>47376.439692</v>
      </c>
      <c r="AB8" s="8">
        <f t="shared" si="0"/>
        <v>3786.3162909927964</v>
      </c>
      <c r="AC8" s="8">
        <f t="shared" si="0"/>
        <v>3891.4955084077715</v>
      </c>
      <c r="AD8" s="8">
        <f t="shared" si="0"/>
        <v>4044.7901548990844</v>
      </c>
      <c r="AE8" s="8">
        <f t="shared" si="0"/>
        <v>4285.386750693275</v>
      </c>
      <c r="AF8" s="8">
        <f t="shared" si="0"/>
        <v>3814.315042433503</v>
      </c>
      <c r="AG8" s="8">
        <f t="shared" si="0"/>
        <v>3915.1041061969336</v>
      </c>
      <c r="AH8" s="8">
        <f t="shared" si="0"/>
        <v>4084.320108892192</v>
      </c>
      <c r="AI8" s="8">
        <f t="shared" si="0"/>
        <v>4402.590709274029</v>
      </c>
      <c r="AJ8" s="8">
        <f t="shared" si="0"/>
        <v>4128.062151015082</v>
      </c>
      <c r="AK8" s="8">
        <f t="shared" si="0"/>
        <v>4437.21611891509</v>
      </c>
      <c r="AL8" s="8">
        <f t="shared" si="0"/>
        <v>4289.952366976387</v>
      </c>
      <c r="AM8" s="8">
        <f t="shared" si="0"/>
        <v>4967.363557286026</v>
      </c>
    </row>
    <row r="9" spans="1:39" ht="15">
      <c r="A9" s="4" t="s">
        <v>18</v>
      </c>
      <c r="B9" s="8">
        <v>164635.467876</v>
      </c>
      <c r="C9" s="8">
        <v>173114.47020399995</v>
      </c>
      <c r="D9" s="8">
        <v>196553.492523</v>
      </c>
      <c r="E9" s="8">
        <v>189512.63464399998</v>
      </c>
      <c r="F9" s="8">
        <v>181959</v>
      </c>
      <c r="G9" s="8">
        <v>189437</v>
      </c>
      <c r="H9" s="8">
        <v>216453.368236</v>
      </c>
      <c r="I9" s="8">
        <v>208177</v>
      </c>
      <c r="J9" s="8">
        <v>201887.855184</v>
      </c>
      <c r="K9" s="8">
        <v>216749.75986199998</v>
      </c>
      <c r="L9" s="8">
        <v>241021</v>
      </c>
      <c r="M9" s="8">
        <v>231410</v>
      </c>
      <c r="O9" s="8">
        <v>14218.882006</v>
      </c>
      <c r="P9" s="8">
        <v>14735.739215000001</v>
      </c>
      <c r="Q9" s="8">
        <v>15569.741885</v>
      </c>
      <c r="R9" s="8">
        <v>15451.717642999998</v>
      </c>
      <c r="S9" s="8">
        <v>16291.290011</v>
      </c>
      <c r="T9" s="8">
        <v>16064.354909000001</v>
      </c>
      <c r="U9" s="8">
        <v>17283.1445</v>
      </c>
      <c r="V9" s="8">
        <v>16352.253294999999</v>
      </c>
      <c r="W9" s="8">
        <v>15952.499535</v>
      </c>
      <c r="X9" s="8">
        <v>16494.414158</v>
      </c>
      <c r="Y9" s="8">
        <v>18272.379998999997</v>
      </c>
      <c r="Z9" s="8">
        <v>16624.786891</v>
      </c>
      <c r="AB9" s="8">
        <f t="shared" si="0"/>
        <v>11578.650684809685</v>
      </c>
      <c r="AC9" s="8">
        <f t="shared" si="0"/>
        <v>11747.932538584895</v>
      </c>
      <c r="AD9" s="8">
        <f t="shared" si="0"/>
        <v>12624.068785132593</v>
      </c>
      <c r="AE9" s="8">
        <f t="shared" si="0"/>
        <v>12264.826411052998</v>
      </c>
      <c r="AF9" s="8">
        <f t="shared" si="0"/>
        <v>11169.097098949189</v>
      </c>
      <c r="AG9" s="8">
        <f t="shared" si="0"/>
        <v>11792.381398014839</v>
      </c>
      <c r="AH9" s="8">
        <f t="shared" si="0"/>
        <v>12523.957560847797</v>
      </c>
      <c r="AI9" s="8">
        <f t="shared" si="0"/>
        <v>12730.78371796344</v>
      </c>
      <c r="AJ9" s="8">
        <f t="shared" si="0"/>
        <v>12655.562518027678</v>
      </c>
      <c r="AK9" s="8">
        <f t="shared" si="0"/>
        <v>13140.797714047552</v>
      </c>
      <c r="AL9" s="8">
        <f t="shared" si="0"/>
        <v>13190.454665084158</v>
      </c>
      <c r="AM9" s="8">
        <f t="shared" si="0"/>
        <v>13919.576925540994</v>
      </c>
    </row>
    <row r="10" spans="1:39" ht="15">
      <c r="A10" s="4" t="s">
        <v>19</v>
      </c>
      <c r="B10" s="8">
        <v>121849.46281</v>
      </c>
      <c r="C10" s="8">
        <v>122693.28106000001</v>
      </c>
      <c r="D10" s="8">
        <v>127705.93793999996</v>
      </c>
      <c r="E10" s="8">
        <v>129861.55633300004</v>
      </c>
      <c r="F10" s="8">
        <v>126489</v>
      </c>
      <c r="G10" s="8">
        <v>131230</v>
      </c>
      <c r="H10" s="8">
        <v>134909.875588</v>
      </c>
      <c r="I10" s="8">
        <v>138571.83945299994</v>
      </c>
      <c r="J10" s="8">
        <v>134189.685924</v>
      </c>
      <c r="K10" s="8">
        <v>139162.669287</v>
      </c>
      <c r="L10" s="8">
        <v>146713</v>
      </c>
      <c r="M10" s="8">
        <v>148845</v>
      </c>
      <c r="O10" s="8">
        <v>7016.946948999999</v>
      </c>
      <c r="P10" s="8">
        <v>7079.504947999999</v>
      </c>
      <c r="Q10" s="8">
        <v>7426.594828000001</v>
      </c>
      <c r="R10" s="8">
        <v>7760.434853</v>
      </c>
      <c r="S10" s="8">
        <v>7612.781120999999</v>
      </c>
      <c r="T10" s="8">
        <v>8008.225995999999</v>
      </c>
      <c r="U10" s="8">
        <v>8753.774472000001</v>
      </c>
      <c r="V10" s="8">
        <v>8943.359116</v>
      </c>
      <c r="W10" s="8">
        <v>8086.492787</v>
      </c>
      <c r="X10" s="8">
        <v>8269.106818</v>
      </c>
      <c r="Y10" s="8">
        <v>8718.030081</v>
      </c>
      <c r="Z10" s="8">
        <v>8965.174688000001</v>
      </c>
      <c r="AB10" s="8">
        <f t="shared" si="0"/>
        <v>17365.02551545798</v>
      </c>
      <c r="AC10" s="8">
        <f t="shared" si="0"/>
        <v>17330.77128432004</v>
      </c>
      <c r="AD10" s="8">
        <f t="shared" si="0"/>
        <v>17195.759415677112</v>
      </c>
      <c r="AE10" s="8">
        <f t="shared" si="0"/>
        <v>16733.798916280914</v>
      </c>
      <c r="AF10" s="8">
        <f t="shared" si="0"/>
        <v>16615.347005193373</v>
      </c>
      <c r="AG10" s="8">
        <f t="shared" si="0"/>
        <v>16386.900178085332</v>
      </c>
      <c r="AH10" s="8">
        <f t="shared" si="0"/>
        <v>15411.623411081178</v>
      </c>
      <c r="AI10" s="8">
        <f t="shared" si="0"/>
        <v>15494.3838948712</v>
      </c>
      <c r="AJ10" s="8">
        <f t="shared" si="0"/>
        <v>16594.299835365695</v>
      </c>
      <c r="AK10" s="8">
        <f t="shared" si="0"/>
        <v>16829.226221152923</v>
      </c>
      <c r="AL10" s="8">
        <f t="shared" si="0"/>
        <v>16828.687058530006</v>
      </c>
      <c r="AM10" s="8">
        <f t="shared" si="0"/>
        <v>16602.576656897818</v>
      </c>
    </row>
    <row r="11" spans="1:39" ht="15">
      <c r="A11" s="4" t="s">
        <v>20</v>
      </c>
      <c r="B11" s="8">
        <v>99588.08807199998</v>
      </c>
      <c r="C11" s="8">
        <v>107118.23878000001</v>
      </c>
      <c r="D11" s="8">
        <v>111594.74785299996</v>
      </c>
      <c r="E11" s="8">
        <v>103767.63361899997</v>
      </c>
      <c r="F11" s="8">
        <v>106996</v>
      </c>
      <c r="G11" s="8">
        <v>105018</v>
      </c>
      <c r="H11" s="8">
        <v>114150.42219700007</v>
      </c>
      <c r="I11" s="8">
        <v>117572.879439</v>
      </c>
      <c r="J11" s="8">
        <v>118998.306565</v>
      </c>
      <c r="K11" s="8">
        <v>104384.761522</v>
      </c>
      <c r="L11" s="8">
        <v>111270</v>
      </c>
      <c r="M11" s="8">
        <v>101743</v>
      </c>
      <c r="O11" s="8">
        <v>13534.059799</v>
      </c>
      <c r="P11" s="8">
        <v>14431.167116</v>
      </c>
      <c r="Q11" s="8">
        <v>14993.117658</v>
      </c>
      <c r="R11" s="8">
        <v>14078.231569000009</v>
      </c>
      <c r="S11" s="8">
        <v>14511.332102</v>
      </c>
      <c r="T11" s="8">
        <v>13940.497378999999</v>
      </c>
      <c r="U11" s="8">
        <v>14417.660943</v>
      </c>
      <c r="V11" s="8">
        <v>14478.029054999999</v>
      </c>
      <c r="W11" s="8">
        <v>14537.389572999999</v>
      </c>
      <c r="X11" s="8">
        <v>13265.626449000001</v>
      </c>
      <c r="Y11" s="8">
        <v>13193.717283</v>
      </c>
      <c r="Z11" s="8">
        <v>11960.302778000001</v>
      </c>
      <c r="AB11" s="8">
        <f t="shared" si="0"/>
        <v>7358.330726406152</v>
      </c>
      <c r="AC11" s="8">
        <f t="shared" si="0"/>
        <v>7422.7010136440595</v>
      </c>
      <c r="AD11" s="8">
        <f t="shared" si="0"/>
        <v>7443.064904746842</v>
      </c>
      <c r="AE11" s="8">
        <f t="shared" si="0"/>
        <v>7370.786104093803</v>
      </c>
      <c r="AF11" s="8">
        <f t="shared" si="0"/>
        <v>7373.272091626478</v>
      </c>
      <c r="AG11" s="8">
        <f t="shared" si="0"/>
        <v>7533.303665204901</v>
      </c>
      <c r="AH11" s="8">
        <f t="shared" si="0"/>
        <v>7917.402319855626</v>
      </c>
      <c r="AI11" s="8">
        <f t="shared" si="0"/>
        <v>8120.779354175706</v>
      </c>
      <c r="AJ11" s="8">
        <f t="shared" si="0"/>
        <v>8185.672260308218</v>
      </c>
      <c r="AK11" s="8">
        <f t="shared" si="0"/>
        <v>7868.815085613149</v>
      </c>
      <c r="AL11" s="8">
        <f t="shared" si="0"/>
        <v>8433.5595202855</v>
      </c>
      <c r="AM11" s="8">
        <f t="shared" si="0"/>
        <v>8506.724444062398</v>
      </c>
    </row>
    <row r="12" spans="1:39" ht="15">
      <c r="A12" s="4" t="s">
        <v>21</v>
      </c>
      <c r="B12" s="8">
        <v>54755.887919</v>
      </c>
      <c r="C12" s="8">
        <v>59593.890606999994</v>
      </c>
      <c r="D12" s="8">
        <v>61716.14403200001</v>
      </c>
      <c r="E12" s="8">
        <v>61280.618997000034</v>
      </c>
      <c r="F12" s="8">
        <v>60816</v>
      </c>
      <c r="G12" s="8">
        <v>63493</v>
      </c>
      <c r="H12" s="8">
        <v>66234.87904100002</v>
      </c>
      <c r="I12" s="8">
        <v>66994.40330300001</v>
      </c>
      <c r="J12" s="8">
        <v>65440.783213</v>
      </c>
      <c r="K12" s="8">
        <v>73243.89156599998</v>
      </c>
      <c r="L12" s="8">
        <v>74363</v>
      </c>
      <c r="M12" s="8">
        <v>73209</v>
      </c>
      <c r="O12" s="8">
        <v>21727.826029</v>
      </c>
      <c r="P12" s="8">
        <v>22289.620561000007</v>
      </c>
      <c r="Q12" s="8">
        <v>22936.321127999996</v>
      </c>
      <c r="R12" s="8">
        <v>23530.473937000017</v>
      </c>
      <c r="S12" s="8">
        <v>23647.594185</v>
      </c>
      <c r="T12" s="8">
        <v>22561.794563</v>
      </c>
      <c r="U12" s="8">
        <v>23527.729752</v>
      </c>
      <c r="V12" s="8">
        <v>22826.095322</v>
      </c>
      <c r="W12" s="8">
        <v>22768.113897</v>
      </c>
      <c r="X12" s="8">
        <v>24529.344395000004</v>
      </c>
      <c r="Y12" s="8">
        <v>26149.302521999998</v>
      </c>
      <c r="Z12" s="8">
        <v>25399.725388</v>
      </c>
      <c r="AB12" s="8">
        <f t="shared" si="0"/>
        <v>2520.0812932650347</v>
      </c>
      <c r="AC12" s="8">
        <f t="shared" si="0"/>
        <v>2673.616199248856</v>
      </c>
      <c r="AD12" s="8">
        <f t="shared" si="0"/>
        <v>2690.760374673109</v>
      </c>
      <c r="AE12" s="8">
        <f t="shared" si="0"/>
        <v>2604.3087428273416</v>
      </c>
      <c r="AF12" s="8">
        <f t="shared" si="0"/>
        <v>2571.762671679153</v>
      </c>
      <c r="AG12" s="8">
        <f t="shared" si="0"/>
        <v>2814.1821707801887</v>
      </c>
      <c r="AH12" s="8">
        <f t="shared" si="0"/>
        <v>2815.183604162644</v>
      </c>
      <c r="AI12" s="8">
        <f t="shared" si="0"/>
        <v>2934.9918309694517</v>
      </c>
      <c r="AJ12" s="8">
        <f t="shared" si="0"/>
        <v>2874.2294381100533</v>
      </c>
      <c r="AK12" s="8">
        <f t="shared" si="0"/>
        <v>2985.970207215559</v>
      </c>
      <c r="AL12" s="8">
        <f t="shared" si="0"/>
        <v>2843.7852190297135</v>
      </c>
      <c r="AM12" s="8">
        <f t="shared" si="0"/>
        <v>2882.2752561957736</v>
      </c>
    </row>
    <row r="13" spans="1:39" ht="15">
      <c r="A13" s="4" t="s">
        <v>22</v>
      </c>
      <c r="B13" s="8">
        <v>0</v>
      </c>
      <c r="C13" s="8">
        <v>0</v>
      </c>
      <c r="D13" s="8">
        <v>0</v>
      </c>
      <c r="E13" s="8">
        <v>0</v>
      </c>
      <c r="F13" s="8">
        <v>34445</v>
      </c>
      <c r="G13" s="8">
        <v>104253</v>
      </c>
      <c r="H13" s="8">
        <v>105119.896159</v>
      </c>
      <c r="I13" s="8">
        <v>119281.78903799999</v>
      </c>
      <c r="J13" s="8">
        <v>105182.401966</v>
      </c>
      <c r="K13" s="8">
        <v>109940.2483</v>
      </c>
      <c r="L13" s="8">
        <v>109532</v>
      </c>
      <c r="M13" s="8">
        <v>121215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>
        <v>0</v>
      </c>
      <c r="Y13" s="8">
        <v>0</v>
      </c>
      <c r="Z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</row>
    <row r="14" spans="1:39" ht="15.75" thickBot="1">
      <c r="A14" s="7" t="s">
        <v>23</v>
      </c>
      <c r="B14" s="9">
        <v>29436.909043</v>
      </c>
      <c r="C14" s="9">
        <v>34237.390052</v>
      </c>
      <c r="D14" s="9">
        <v>35485.125420000004</v>
      </c>
      <c r="E14" s="9">
        <v>38200.052058999994</v>
      </c>
      <c r="F14" s="9">
        <v>36334</v>
      </c>
      <c r="G14" s="9">
        <v>40719</v>
      </c>
      <c r="H14" s="9">
        <v>43145.54826699999</v>
      </c>
      <c r="I14" s="9">
        <v>46011</v>
      </c>
      <c r="J14" s="9">
        <v>44532.636097</v>
      </c>
      <c r="K14" s="9">
        <v>51046.920517</v>
      </c>
      <c r="L14" s="9">
        <v>51780</v>
      </c>
      <c r="M14" s="9">
        <v>53621</v>
      </c>
      <c r="O14" s="9">
        <v>2143.954447</v>
      </c>
      <c r="P14" s="9">
        <v>2224.1615250000004</v>
      </c>
      <c r="Q14" s="9">
        <v>2392.356399999998</v>
      </c>
      <c r="R14" s="9">
        <v>2625.866057000003</v>
      </c>
      <c r="S14" s="9">
        <v>4813.03692</v>
      </c>
      <c r="T14" s="9">
        <v>4910.000627</v>
      </c>
      <c r="U14" s="9">
        <v>5140.352644</v>
      </c>
      <c r="V14" s="9">
        <v>5386.311952999999</v>
      </c>
      <c r="W14" s="9">
        <v>4775.891483</v>
      </c>
      <c r="X14" s="9">
        <v>4531.10814</v>
      </c>
      <c r="Y14" s="9">
        <v>6560.651017</v>
      </c>
      <c r="Z14" s="9">
        <v>5619.584325999999</v>
      </c>
      <c r="AB14" s="9">
        <f aca="true" t="shared" si="1" ref="AB14:AM15">B14/O14*1000</f>
        <v>13730.193327657022</v>
      </c>
      <c r="AC14" s="9">
        <f t="shared" si="1"/>
        <v>15393.391921928871</v>
      </c>
      <c r="AD14" s="9">
        <f t="shared" si="1"/>
        <v>14832.708629868039</v>
      </c>
      <c r="AE14" s="9">
        <f t="shared" si="1"/>
        <v>14547.601145597942</v>
      </c>
      <c r="AF14" s="9">
        <f t="shared" si="1"/>
        <v>7549.079843750711</v>
      </c>
      <c r="AG14" s="9">
        <f t="shared" si="1"/>
        <v>8293.074297401712</v>
      </c>
      <c r="AH14" s="9">
        <f t="shared" si="1"/>
        <v>8393.49967892981</v>
      </c>
      <c r="AI14" s="9">
        <f t="shared" si="1"/>
        <v>8542.20854667977</v>
      </c>
      <c r="AJ14" s="9">
        <f t="shared" si="1"/>
        <v>9324.46565327456</v>
      </c>
      <c r="AK14" s="9">
        <f t="shared" si="1"/>
        <v>11265.8799878036</v>
      </c>
      <c r="AL14" s="9">
        <f t="shared" si="1"/>
        <v>7892.509427163149</v>
      </c>
      <c r="AM14" s="9">
        <f t="shared" si="1"/>
        <v>9541.808946955913</v>
      </c>
    </row>
    <row r="15" spans="1:60" ht="15.75" thickTop="1">
      <c r="A15" s="5" t="s">
        <v>24</v>
      </c>
      <c r="B15" s="10">
        <f aca="true" t="shared" si="2" ref="B15:M15">SUM(B7:B14)</f>
        <v>957206.9831109998</v>
      </c>
      <c r="C15" s="10">
        <f t="shared" si="2"/>
        <v>1008030.179179</v>
      </c>
      <c r="D15" s="10">
        <f t="shared" si="2"/>
        <v>1080852.979969</v>
      </c>
      <c r="E15" s="10">
        <f t="shared" si="2"/>
        <v>1140720.4727139997</v>
      </c>
      <c r="F15" s="10">
        <f t="shared" si="2"/>
        <v>1083450</v>
      </c>
      <c r="G15" s="10">
        <f t="shared" si="2"/>
        <v>1185106</v>
      </c>
      <c r="H15" s="10">
        <f t="shared" si="2"/>
        <v>1282783.16884</v>
      </c>
      <c r="I15" s="10">
        <f t="shared" si="2"/>
        <v>1364498.3265139998</v>
      </c>
      <c r="J15" s="10">
        <f t="shared" si="2"/>
        <v>1252878.5587799998</v>
      </c>
      <c r="K15" s="10">
        <f t="shared" si="2"/>
        <v>1297686.938867</v>
      </c>
      <c r="L15" s="10">
        <f t="shared" si="2"/>
        <v>1372620</v>
      </c>
      <c r="M15" s="10">
        <f t="shared" si="2"/>
        <v>1439465</v>
      </c>
      <c r="N15" s="5"/>
      <c r="O15" s="10">
        <f aca="true" t="shared" si="3" ref="O15:W15">SUM(O7:O14)</f>
        <v>135241.684897</v>
      </c>
      <c r="P15" s="10">
        <f t="shared" si="3"/>
        <v>140528.433657</v>
      </c>
      <c r="Q15" s="10">
        <f t="shared" si="3"/>
        <v>147874.99361300003</v>
      </c>
      <c r="R15" s="10">
        <f t="shared" si="3"/>
        <v>150874.85082700002</v>
      </c>
      <c r="S15" s="10">
        <f t="shared" si="3"/>
        <v>149699.67203000002</v>
      </c>
      <c r="T15" s="10">
        <f t="shared" si="3"/>
        <v>149069.030358</v>
      </c>
      <c r="U15" s="10">
        <f t="shared" si="3"/>
        <v>161891.31753099998</v>
      </c>
      <c r="V15" s="10">
        <f t="shared" si="3"/>
        <v>160284.613531</v>
      </c>
      <c r="W15" s="10">
        <f t="shared" si="3"/>
        <v>149357.198943</v>
      </c>
      <c r="X15" s="10">
        <f>SUM(X7:X14)</f>
        <v>150309.715115</v>
      </c>
      <c r="Y15" s="10">
        <f>SUM(Y7:Y14)</f>
        <v>165149.083403</v>
      </c>
      <c r="Z15" s="10">
        <f>SUM(Z7:Z14)</f>
        <v>157290.003253</v>
      </c>
      <c r="AA15" s="5"/>
      <c r="AB15" s="10">
        <f t="shared" si="1"/>
        <v>7077.751093089443</v>
      </c>
      <c r="AC15" s="10">
        <f t="shared" si="1"/>
        <v>7173.140359903158</v>
      </c>
      <c r="AD15" s="10">
        <f t="shared" si="1"/>
        <v>7309.234330705524</v>
      </c>
      <c r="AE15" s="10">
        <f t="shared" si="1"/>
        <v>7560.70654891319</v>
      </c>
      <c r="AF15" s="10">
        <f t="shared" si="1"/>
        <v>7237.490806144687</v>
      </c>
      <c r="AG15" s="10">
        <f t="shared" si="1"/>
        <v>7950.048357823773</v>
      </c>
      <c r="AH15" s="10">
        <f t="shared" si="1"/>
        <v>7923.730490329504</v>
      </c>
      <c r="AI15" s="10">
        <f t="shared" si="1"/>
        <v>8512.971372951513</v>
      </c>
      <c r="AJ15" s="10">
        <f t="shared" si="1"/>
        <v>8388.471179471857</v>
      </c>
      <c r="AK15" s="10">
        <f t="shared" si="1"/>
        <v>8633.420254134317</v>
      </c>
      <c r="AL15" s="10">
        <f t="shared" si="1"/>
        <v>8311.399444164676</v>
      </c>
      <c r="AM15" s="10">
        <f t="shared" si="1"/>
        <v>9151.662344902043</v>
      </c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</row>
    <row r="16" spans="7:9" ht="15">
      <c r="G16" s="14"/>
      <c r="I16" s="14"/>
    </row>
    <row r="17" spans="1:39" ht="15">
      <c r="A17" s="3" t="s">
        <v>30</v>
      </c>
      <c r="B17" s="16" t="s">
        <v>2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3"/>
      <c r="O17" s="16" t="s">
        <v>3</v>
      </c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3"/>
      <c r="AB17" s="17" t="s">
        <v>25</v>
      </c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</row>
    <row r="18" spans="1:39" ht="15">
      <c r="A18" s="3" t="s">
        <v>31</v>
      </c>
      <c r="B18" s="11" t="s">
        <v>5</v>
      </c>
      <c r="C18" s="11" t="s">
        <v>6</v>
      </c>
      <c r="D18" s="11" t="s">
        <v>7</v>
      </c>
      <c r="E18" s="11" t="s">
        <v>8</v>
      </c>
      <c r="F18" s="11" t="s">
        <v>9</v>
      </c>
      <c r="G18" s="11" t="s">
        <v>10</v>
      </c>
      <c r="H18" s="11" t="s">
        <v>11</v>
      </c>
      <c r="I18" s="11" t="s">
        <v>12</v>
      </c>
      <c r="J18" s="11" t="s">
        <v>13</v>
      </c>
      <c r="K18" s="11" t="s">
        <v>14</v>
      </c>
      <c r="L18" s="11" t="s">
        <v>15</v>
      </c>
      <c r="M18" s="12" t="s">
        <v>35</v>
      </c>
      <c r="O18" s="11" t="s">
        <v>5</v>
      </c>
      <c r="P18" s="11" t="s">
        <v>6</v>
      </c>
      <c r="Q18" s="11" t="s">
        <v>7</v>
      </c>
      <c r="R18" s="11" t="s">
        <v>8</v>
      </c>
      <c r="S18" s="11" t="s">
        <v>9</v>
      </c>
      <c r="T18" s="11" t="s">
        <v>10</v>
      </c>
      <c r="U18" s="11" t="s">
        <v>11</v>
      </c>
      <c r="V18" s="11" t="s">
        <v>12</v>
      </c>
      <c r="W18" s="11" t="s">
        <v>13</v>
      </c>
      <c r="X18" s="11" t="s">
        <v>14</v>
      </c>
      <c r="Y18" s="11" t="s">
        <v>15</v>
      </c>
      <c r="Z18" s="13" t="s">
        <v>35</v>
      </c>
      <c r="AB18" s="11" t="s">
        <v>5</v>
      </c>
      <c r="AC18" s="11" t="s">
        <v>6</v>
      </c>
      <c r="AD18" s="11" t="s">
        <v>7</v>
      </c>
      <c r="AE18" s="11" t="s">
        <v>8</v>
      </c>
      <c r="AF18" s="11" t="s">
        <v>9</v>
      </c>
      <c r="AG18" s="11" t="s">
        <v>10</v>
      </c>
      <c r="AH18" s="11" t="s">
        <v>11</v>
      </c>
      <c r="AI18" s="11" t="s">
        <v>12</v>
      </c>
      <c r="AJ18" s="11" t="s">
        <v>13</v>
      </c>
      <c r="AK18" s="11" t="s">
        <v>14</v>
      </c>
      <c r="AL18" s="11" t="s">
        <v>15</v>
      </c>
      <c r="AM18" s="12" t="s">
        <v>35</v>
      </c>
    </row>
    <row r="19" spans="1:39" ht="15">
      <c r="A19" s="4" t="s">
        <v>16</v>
      </c>
      <c r="B19" s="8">
        <v>111853.061353</v>
      </c>
      <c r="C19" s="8">
        <v>41187.71566300002</v>
      </c>
      <c r="D19" s="8">
        <v>51467.18185799999</v>
      </c>
      <c r="E19" s="8">
        <v>80079.164591</v>
      </c>
      <c r="F19" s="8">
        <v>53912</v>
      </c>
      <c r="G19" s="8">
        <v>48768</v>
      </c>
      <c r="H19" s="8">
        <v>97000.78733399998</v>
      </c>
      <c r="I19" s="8">
        <v>136226.26929099992</v>
      </c>
      <c r="J19" s="8">
        <v>98416.56598300001</v>
      </c>
      <c r="K19" s="8">
        <v>83286.81887800002</v>
      </c>
      <c r="L19" s="8">
        <v>91832</v>
      </c>
      <c r="M19" s="8">
        <v>39995</v>
      </c>
      <c r="O19" s="8">
        <v>6556.707589</v>
      </c>
      <c r="P19" s="8">
        <v>6516.431656999999</v>
      </c>
      <c r="Q19" s="8">
        <v>7009.841952000001</v>
      </c>
      <c r="R19" s="8">
        <v>7745.782451999998</v>
      </c>
      <c r="S19" s="8">
        <v>6933.286055940066</v>
      </c>
      <c r="T19" s="8">
        <v>6607.252410000002</v>
      </c>
      <c r="U19" s="8">
        <v>6170.9105949999985</v>
      </c>
      <c r="V19" s="8">
        <v>5682.642000059933</v>
      </c>
      <c r="W19" s="8">
        <v>5910.531497999999</v>
      </c>
      <c r="X19" s="8">
        <v>5562.773076000002</v>
      </c>
      <c r="Y19" s="8">
        <v>4321</v>
      </c>
      <c r="Z19" s="8">
        <v>2224</v>
      </c>
      <c r="AB19" s="8">
        <f aca="true" t="shared" si="4" ref="AB19:AM24">B19/O19*1000</f>
        <v>17059.333489364795</v>
      </c>
      <c r="AC19" s="8">
        <f t="shared" si="4"/>
        <v>6320.593513592039</v>
      </c>
      <c r="AD19" s="8">
        <f t="shared" si="4"/>
        <v>7342.1315645092</v>
      </c>
      <c r="AE19" s="8">
        <f t="shared" si="4"/>
        <v>10338.421597462135</v>
      </c>
      <c r="AF19" s="8">
        <f t="shared" si="4"/>
        <v>7775.82225297211</v>
      </c>
      <c r="AG19" s="8">
        <f t="shared" si="4"/>
        <v>7380.98031886752</v>
      </c>
      <c r="AH19" s="8">
        <f t="shared" si="4"/>
        <v>15719.039490313666</v>
      </c>
      <c r="AI19" s="8">
        <f t="shared" si="4"/>
        <v>23972.347596340434</v>
      </c>
      <c r="AJ19" s="8">
        <f t="shared" si="4"/>
        <v>16651.051773652187</v>
      </c>
      <c r="AK19" s="8">
        <f t="shared" si="4"/>
        <v>14972.176240179959</v>
      </c>
      <c r="AL19" s="8">
        <f t="shared" si="4"/>
        <v>21252.487850034715</v>
      </c>
      <c r="AM19" s="8">
        <f t="shared" si="4"/>
        <v>17983.36330935252</v>
      </c>
    </row>
    <row r="20" spans="1:39" ht="15">
      <c r="A20" s="4" t="s">
        <v>17</v>
      </c>
      <c r="B20" s="8">
        <v>129541.41090387576</v>
      </c>
      <c r="C20" s="8">
        <v>125174.42624212422</v>
      </c>
      <c r="D20" s="8">
        <v>131667.86207100007</v>
      </c>
      <c r="E20" s="8">
        <v>155260.83360500002</v>
      </c>
      <c r="F20" s="8">
        <v>165287</v>
      </c>
      <c r="G20" s="8">
        <v>176298.23411199998</v>
      </c>
      <c r="H20" s="8">
        <v>212326.24981600008</v>
      </c>
      <c r="I20" s="8">
        <v>227523</v>
      </c>
      <c r="J20" s="8">
        <v>224847.57325999998</v>
      </c>
      <c r="K20" s="8">
        <v>206755.07004800002</v>
      </c>
      <c r="L20" s="8">
        <v>221494</v>
      </c>
      <c r="M20" s="8">
        <v>229825</v>
      </c>
      <c r="O20" s="8">
        <v>24915.527369</v>
      </c>
      <c r="P20" s="8">
        <v>25526.576884</v>
      </c>
      <c r="Q20" s="8">
        <v>26670.942197000004</v>
      </c>
      <c r="R20" s="8">
        <v>28031.990373</v>
      </c>
      <c r="S20" s="8">
        <v>25773.40801</v>
      </c>
      <c r="T20" s="8">
        <v>28068.36726</v>
      </c>
      <c r="U20" s="8">
        <v>28595.378933999986</v>
      </c>
      <c r="V20" s="8">
        <v>29297.809095000008</v>
      </c>
      <c r="W20" s="8">
        <v>28544.523689</v>
      </c>
      <c r="X20" s="8">
        <v>27752.445022999993</v>
      </c>
      <c r="Y20" s="8">
        <v>30875</v>
      </c>
      <c r="Z20" s="8">
        <v>31838</v>
      </c>
      <c r="AB20" s="8">
        <f t="shared" si="4"/>
        <v>5199.224121784061</v>
      </c>
      <c r="AC20" s="8">
        <f t="shared" si="4"/>
        <v>4903.690252357466</v>
      </c>
      <c r="AD20" s="8">
        <f t="shared" si="4"/>
        <v>4936.7533062184175</v>
      </c>
      <c r="AE20" s="8">
        <f t="shared" si="4"/>
        <v>5538.701731095947</v>
      </c>
      <c r="AF20" s="8">
        <f t="shared" si="4"/>
        <v>6413.082815274922</v>
      </c>
      <c r="AG20" s="8">
        <f t="shared" si="4"/>
        <v>6281.029191293259</v>
      </c>
      <c r="AH20" s="8">
        <f t="shared" si="4"/>
        <v>7425.194480061377</v>
      </c>
      <c r="AI20" s="8">
        <f t="shared" si="4"/>
        <v>7765.870794715134</v>
      </c>
      <c r="AJ20" s="8">
        <f t="shared" si="4"/>
        <v>7877.082683521809</v>
      </c>
      <c r="AK20" s="8">
        <f t="shared" si="4"/>
        <v>7449.976745351648</v>
      </c>
      <c r="AL20" s="8">
        <f t="shared" si="4"/>
        <v>7173.894736842105</v>
      </c>
      <c r="AM20" s="8">
        <f t="shared" si="4"/>
        <v>7218.575287392424</v>
      </c>
    </row>
    <row r="21" spans="1:39" ht="15">
      <c r="A21" s="4" t="s">
        <v>18</v>
      </c>
      <c r="B21" s="8">
        <v>70912.006674</v>
      </c>
      <c r="C21" s="8">
        <v>69401.11119299999</v>
      </c>
      <c r="D21" s="8">
        <v>89569.435141</v>
      </c>
      <c r="E21" s="8">
        <v>114691.16842900004</v>
      </c>
      <c r="F21" s="8">
        <v>94552</v>
      </c>
      <c r="G21" s="8">
        <v>91927</v>
      </c>
      <c r="H21" s="8">
        <v>126753.99069299997</v>
      </c>
      <c r="I21" s="8">
        <v>158894</v>
      </c>
      <c r="J21" s="8">
        <v>109268.70112499999</v>
      </c>
      <c r="K21" s="8">
        <v>119197.34822700001</v>
      </c>
      <c r="L21" s="8">
        <v>148435</v>
      </c>
      <c r="M21" s="8">
        <v>152750</v>
      </c>
      <c r="O21" s="8">
        <v>7589.125631</v>
      </c>
      <c r="P21" s="8">
        <v>7791.3162870000015</v>
      </c>
      <c r="Q21" s="8">
        <v>9722.343088999996</v>
      </c>
      <c r="R21" s="8">
        <v>12108.976100000007</v>
      </c>
      <c r="S21" s="8">
        <v>8260.109744</v>
      </c>
      <c r="T21" s="8">
        <v>8119.2982280000015</v>
      </c>
      <c r="U21" s="8">
        <v>9779.892967000003</v>
      </c>
      <c r="V21" s="8">
        <v>12338.492934999998</v>
      </c>
      <c r="W21" s="8">
        <v>7912.211531999999</v>
      </c>
      <c r="X21" s="8">
        <v>8761.016867</v>
      </c>
      <c r="Y21" s="8">
        <v>11091</v>
      </c>
      <c r="Z21" s="8">
        <v>12390</v>
      </c>
      <c r="AB21" s="8">
        <f t="shared" si="4"/>
        <v>9343.896796798199</v>
      </c>
      <c r="AC21" s="8">
        <f t="shared" si="4"/>
        <v>8907.495041472956</v>
      </c>
      <c r="AD21" s="8">
        <f t="shared" si="4"/>
        <v>9212.741653021912</v>
      </c>
      <c r="AE21" s="8">
        <f t="shared" si="4"/>
        <v>9471.582690546393</v>
      </c>
      <c r="AF21" s="8">
        <f t="shared" si="4"/>
        <v>11446.821280877162</v>
      </c>
      <c r="AG21" s="8">
        <f t="shared" si="4"/>
        <v>11322.037621796295</v>
      </c>
      <c r="AH21" s="8">
        <f t="shared" si="4"/>
        <v>12960.672588207472</v>
      </c>
      <c r="AI21" s="8">
        <f t="shared" si="4"/>
        <v>12877.909874168925</v>
      </c>
      <c r="AJ21" s="8">
        <f t="shared" si="4"/>
        <v>13810.133953456087</v>
      </c>
      <c r="AK21" s="8">
        <f t="shared" si="4"/>
        <v>13605.423895025131</v>
      </c>
      <c r="AL21" s="8">
        <f t="shared" si="4"/>
        <v>13383.373906771256</v>
      </c>
      <c r="AM21" s="8">
        <f t="shared" si="4"/>
        <v>12328.490718321227</v>
      </c>
    </row>
    <row r="22" spans="1:39" ht="15">
      <c r="A22" s="4" t="s">
        <v>19</v>
      </c>
      <c r="B22" s="8">
        <v>61846.891535</v>
      </c>
      <c r="C22" s="8">
        <v>66392.010917</v>
      </c>
      <c r="D22" s="8">
        <v>61511.25014500003</v>
      </c>
      <c r="E22" s="8">
        <v>80456.998919</v>
      </c>
      <c r="F22" s="8">
        <v>81717</v>
      </c>
      <c r="G22" s="8">
        <v>85230</v>
      </c>
      <c r="H22" s="8">
        <v>90746.12362200001</v>
      </c>
      <c r="I22" s="8">
        <v>102208.60118</v>
      </c>
      <c r="J22" s="8">
        <v>113601.714857</v>
      </c>
      <c r="K22" s="8">
        <v>88169.59396700001</v>
      </c>
      <c r="L22" s="8">
        <v>82885</v>
      </c>
      <c r="M22" s="8">
        <v>102878</v>
      </c>
      <c r="O22" s="8">
        <v>2303.838597</v>
      </c>
      <c r="P22" s="8">
        <v>2437.963143</v>
      </c>
      <c r="Q22" s="8">
        <v>2512.118445000001</v>
      </c>
      <c r="R22" s="8">
        <v>2755.6355090000015</v>
      </c>
      <c r="S22" s="8">
        <v>2318.716475</v>
      </c>
      <c r="T22" s="8">
        <v>2500.0427059999993</v>
      </c>
      <c r="U22" s="8">
        <v>2152.8338750000003</v>
      </c>
      <c r="V22" s="8">
        <v>2785.5520350000006</v>
      </c>
      <c r="W22" s="8">
        <v>2945.2034739999995</v>
      </c>
      <c r="X22" s="8">
        <v>2626.8553099999995</v>
      </c>
      <c r="Y22" s="8">
        <v>2729</v>
      </c>
      <c r="Z22" s="8">
        <v>3187</v>
      </c>
      <c r="AB22" s="8">
        <f t="shared" si="4"/>
        <v>26845.149489003026</v>
      </c>
      <c r="AC22" s="8">
        <f t="shared" si="4"/>
        <v>27232.57367841184</v>
      </c>
      <c r="AD22" s="8">
        <f t="shared" si="4"/>
        <v>24485.80809054965</v>
      </c>
      <c r="AE22" s="8">
        <f t="shared" si="4"/>
        <v>29197.257277395594</v>
      </c>
      <c r="AF22" s="8">
        <f t="shared" si="4"/>
        <v>35242.34242567324</v>
      </c>
      <c r="AG22" s="8">
        <f t="shared" si="4"/>
        <v>34091.41763676737</v>
      </c>
      <c r="AH22" s="8">
        <f t="shared" si="4"/>
        <v>42151.93967161076</v>
      </c>
      <c r="AI22" s="8">
        <f t="shared" si="4"/>
        <v>36692.404197001466</v>
      </c>
      <c r="AJ22" s="8">
        <f t="shared" si="4"/>
        <v>38571.771308796175</v>
      </c>
      <c r="AK22" s="8">
        <f t="shared" si="4"/>
        <v>33564.69373526326</v>
      </c>
      <c r="AL22" s="8">
        <f t="shared" si="4"/>
        <v>30371.931110296813</v>
      </c>
      <c r="AM22" s="8">
        <f t="shared" si="4"/>
        <v>32280.514590524006</v>
      </c>
    </row>
    <row r="23" spans="1:39" ht="15">
      <c r="A23" s="4" t="s">
        <v>26</v>
      </c>
      <c r="B23" s="8">
        <v>162709.36170399998</v>
      </c>
      <c r="C23" s="8">
        <v>192773.105881</v>
      </c>
      <c r="D23" s="8">
        <v>196841.779798</v>
      </c>
      <c r="E23" s="8">
        <v>185402.3253400001</v>
      </c>
      <c r="F23" s="8">
        <v>207983</v>
      </c>
      <c r="G23" s="8">
        <v>226606</v>
      </c>
      <c r="H23" s="8">
        <v>236982</v>
      </c>
      <c r="I23" s="8">
        <v>224832</v>
      </c>
      <c r="J23" s="8">
        <v>244966.903017</v>
      </c>
      <c r="K23" s="8">
        <v>250697.00758099998</v>
      </c>
      <c r="L23" s="8">
        <v>243518</v>
      </c>
      <c r="M23" s="8">
        <v>241718</v>
      </c>
      <c r="O23" s="8">
        <v>35220.43294811128</v>
      </c>
      <c r="P23" s="8">
        <v>37910.60103005299</v>
      </c>
      <c r="Q23" s="8">
        <v>37408.601504209</v>
      </c>
      <c r="R23" s="8">
        <v>38170.26248616801</v>
      </c>
      <c r="S23" s="8">
        <v>36435.862966</v>
      </c>
      <c r="T23" s="8">
        <v>36173.871439999995</v>
      </c>
      <c r="U23" s="8">
        <v>37337.55893809482</v>
      </c>
      <c r="V23" s="8">
        <v>33904.387372000005</v>
      </c>
      <c r="W23" s="8">
        <v>32335.453508</v>
      </c>
      <c r="X23" s="8">
        <v>34632.06858999999</v>
      </c>
      <c r="Y23" s="8">
        <v>33890</v>
      </c>
      <c r="Z23" s="8">
        <v>41377</v>
      </c>
      <c r="AB23" s="8">
        <f t="shared" si="4"/>
        <v>4619.743372936742</v>
      </c>
      <c r="AC23" s="8">
        <f t="shared" si="4"/>
        <v>5084.939321541813</v>
      </c>
      <c r="AD23" s="8">
        <f t="shared" si="4"/>
        <v>5261.939016240757</v>
      </c>
      <c r="AE23" s="8">
        <f t="shared" si="4"/>
        <v>4857.2452287218475</v>
      </c>
      <c r="AF23" s="8">
        <f t="shared" si="4"/>
        <v>5708.194703500741</v>
      </c>
      <c r="AG23" s="8">
        <f t="shared" si="4"/>
        <v>6264.355762303777</v>
      </c>
      <c r="AH23" s="8">
        <f t="shared" si="4"/>
        <v>6347.013750762684</v>
      </c>
      <c r="AI23" s="8">
        <f t="shared" si="4"/>
        <v>6631.354152875149</v>
      </c>
      <c r="AJ23" s="8">
        <f t="shared" si="4"/>
        <v>7575.799206168351</v>
      </c>
      <c r="AK23" s="8">
        <f t="shared" si="4"/>
        <v>7238.868995927917</v>
      </c>
      <c r="AL23" s="8">
        <f t="shared" si="4"/>
        <v>7185.541457657127</v>
      </c>
      <c r="AM23" s="8">
        <f t="shared" si="4"/>
        <v>5841.84450298475</v>
      </c>
    </row>
    <row r="24" spans="1:39" ht="15">
      <c r="A24" s="4" t="s">
        <v>22</v>
      </c>
      <c r="B24" s="8">
        <v>28937.258111999996</v>
      </c>
      <c r="C24" s="8">
        <v>27011.888747999998</v>
      </c>
      <c r="D24" s="8">
        <v>27672.469249</v>
      </c>
      <c r="E24" s="8">
        <v>31844.501135</v>
      </c>
      <c r="F24" s="8">
        <v>38694</v>
      </c>
      <c r="G24" s="8">
        <v>42954</v>
      </c>
      <c r="H24" s="8">
        <v>49391.383023</v>
      </c>
      <c r="I24" s="8">
        <v>48157</v>
      </c>
      <c r="J24" s="8">
        <v>56889.402371000004</v>
      </c>
      <c r="K24" s="8">
        <v>52298.73659599999</v>
      </c>
      <c r="L24" s="8">
        <v>52188</v>
      </c>
      <c r="M24" s="8">
        <v>49787</v>
      </c>
      <c r="O24" s="8">
        <v>2523.74456821882</v>
      </c>
      <c r="P24" s="8">
        <v>2652.735532718778</v>
      </c>
      <c r="Q24" s="8">
        <v>2567.1305315914224</v>
      </c>
      <c r="R24" s="8">
        <v>2279.988812450287</v>
      </c>
      <c r="S24" s="8">
        <v>2372.5050861</v>
      </c>
      <c r="T24" s="8">
        <v>2576.1239780000005</v>
      </c>
      <c r="U24" s="8">
        <v>2755.7598989999997</v>
      </c>
      <c r="V24" s="8">
        <v>2493.592786000001</v>
      </c>
      <c r="W24" s="8">
        <v>2602.720938</v>
      </c>
      <c r="X24" s="8">
        <v>2726.1589450000006</v>
      </c>
      <c r="Y24" s="8">
        <v>2756</v>
      </c>
      <c r="Z24" s="8">
        <v>2391</v>
      </c>
      <c r="AB24" s="8">
        <f t="shared" si="4"/>
        <v>11466.001146234465</v>
      </c>
      <c r="AC24" s="8">
        <f t="shared" si="4"/>
        <v>10182.65425061639</v>
      </c>
      <c r="AD24" s="8">
        <f t="shared" si="4"/>
        <v>10779.533377231586</v>
      </c>
      <c r="AE24" s="8">
        <f t="shared" si="4"/>
        <v>13966.954996054104</v>
      </c>
      <c r="AF24" s="8">
        <f t="shared" si="4"/>
        <v>16309.343329419975</v>
      </c>
      <c r="AG24" s="8">
        <f t="shared" si="4"/>
        <v>16673.886958401657</v>
      </c>
      <c r="AH24" s="8">
        <f t="shared" si="4"/>
        <v>17922.96311479203</v>
      </c>
      <c r="AI24" s="8">
        <f t="shared" si="4"/>
        <v>19312.295203279427</v>
      </c>
      <c r="AJ24" s="8">
        <f t="shared" si="4"/>
        <v>21857.665007572934</v>
      </c>
      <c r="AK24" s="8">
        <f t="shared" si="4"/>
        <v>19184.037927032892</v>
      </c>
      <c r="AL24" s="8">
        <f t="shared" si="4"/>
        <v>18936.139332365747</v>
      </c>
      <c r="AM24" s="8">
        <f t="shared" si="4"/>
        <v>20822.66833960686</v>
      </c>
    </row>
    <row r="25" spans="1:39" ht="15">
      <c r="A25" s="4" t="s">
        <v>20</v>
      </c>
      <c r="B25" s="8">
        <v>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/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</row>
    <row r="26" spans="1:39" ht="15">
      <c r="A26" s="4" t="s">
        <v>21</v>
      </c>
      <c r="B26" s="8">
        <v>0</v>
      </c>
      <c r="C26" s="8">
        <v>0</v>
      </c>
      <c r="D26" s="8">
        <v>0</v>
      </c>
      <c r="E26" s="8">
        <v>0</v>
      </c>
      <c r="F26" s="8">
        <v>390</v>
      </c>
      <c r="G26" s="8">
        <v>0</v>
      </c>
      <c r="H26" s="8">
        <v>0</v>
      </c>
      <c r="I26" s="8">
        <v>0</v>
      </c>
      <c r="J26" s="8">
        <v>131.307792</v>
      </c>
      <c r="K26" s="8">
        <v>115.52503099999998</v>
      </c>
      <c r="L26" s="8">
        <v>161</v>
      </c>
      <c r="M26" s="8">
        <v>66</v>
      </c>
      <c r="O26" s="8">
        <v>0</v>
      </c>
      <c r="P26" s="8">
        <v>0</v>
      </c>
      <c r="Q26" s="8">
        <v>0</v>
      </c>
      <c r="R26" s="8">
        <v>0</v>
      </c>
      <c r="S26" s="8">
        <f>56</f>
        <v>56</v>
      </c>
      <c r="T26" s="8">
        <v>0</v>
      </c>
      <c r="U26" s="8">
        <v>0</v>
      </c>
      <c r="V26" s="8">
        <v>0</v>
      </c>
      <c r="W26" s="8">
        <v>15.3572</v>
      </c>
      <c r="X26" s="8">
        <v>14.375600000000004</v>
      </c>
      <c r="Y26" s="8">
        <v>20</v>
      </c>
      <c r="Z26" s="8">
        <v>8</v>
      </c>
      <c r="AB26" s="8"/>
      <c r="AC26" s="8"/>
      <c r="AD26" s="8"/>
      <c r="AE26" s="8"/>
      <c r="AF26" s="8">
        <f>F26/S26*1000</f>
        <v>6964.285714285715</v>
      </c>
      <c r="AG26" s="8"/>
      <c r="AH26" s="8"/>
      <c r="AI26" s="8"/>
      <c r="AJ26" s="8">
        <f aca="true" t="shared" si="5" ref="AJ26:AM28">J26/W26*1000</f>
        <v>8550.243013049254</v>
      </c>
      <c r="AK26" s="8">
        <f t="shared" si="5"/>
        <v>8036.1884721333345</v>
      </c>
      <c r="AL26" s="8">
        <f t="shared" si="5"/>
        <v>8050.000000000001</v>
      </c>
      <c r="AM26" s="8">
        <f t="shared" si="5"/>
        <v>8250</v>
      </c>
    </row>
    <row r="27" spans="1:39" ht="15.75" thickBot="1">
      <c r="A27" s="7" t="s">
        <v>23</v>
      </c>
      <c r="B27" s="9">
        <v>188.538066</v>
      </c>
      <c r="C27" s="9">
        <v>176.005838</v>
      </c>
      <c r="D27" s="9">
        <v>178.09530100000006</v>
      </c>
      <c r="E27" s="9">
        <v>254.5380899999999</v>
      </c>
      <c r="F27" s="9">
        <v>235</v>
      </c>
      <c r="G27" s="9">
        <v>292</v>
      </c>
      <c r="H27" s="9">
        <v>3216.022552</v>
      </c>
      <c r="I27" s="9">
        <v>477</v>
      </c>
      <c r="J27" s="9">
        <v>3215.53459</v>
      </c>
      <c r="K27" s="9">
        <v>2859.5768720000005</v>
      </c>
      <c r="L27" s="9">
        <v>879</v>
      </c>
      <c r="M27" s="9">
        <v>861</v>
      </c>
      <c r="O27" s="9">
        <v>112.358599</v>
      </c>
      <c r="P27" s="9">
        <v>99.52732800000001</v>
      </c>
      <c r="Q27" s="9">
        <v>89.900855</v>
      </c>
      <c r="R27" s="9">
        <v>109.47150300000004</v>
      </c>
      <c r="S27" s="9">
        <v>96</v>
      </c>
      <c r="T27" s="9">
        <v>89.14905</v>
      </c>
      <c r="U27" s="9">
        <v>2089.1733530000006</v>
      </c>
      <c r="V27" s="9">
        <v>206.83536300000014</v>
      </c>
      <c r="W27" s="9">
        <v>282.51802899999996</v>
      </c>
      <c r="X27" s="9">
        <v>237.05879200000004</v>
      </c>
      <c r="Y27" s="9">
        <v>126</v>
      </c>
      <c r="Z27" s="9">
        <v>213</v>
      </c>
      <c r="AB27" s="9">
        <f aca="true" t="shared" si="6" ref="AB27:AE28">B27/O27*1000</f>
        <v>1678.0029982395918</v>
      </c>
      <c r="AC27" s="9">
        <f t="shared" si="6"/>
        <v>1768.4171929140907</v>
      </c>
      <c r="AD27" s="9">
        <f t="shared" si="6"/>
        <v>1981.0189903088246</v>
      </c>
      <c r="AE27" s="9">
        <f t="shared" si="6"/>
        <v>2325.1538804578195</v>
      </c>
      <c r="AF27" s="9">
        <f>F27/S27*1000</f>
        <v>2447.9166666666665</v>
      </c>
      <c r="AG27" s="9">
        <f aca="true" t="shared" si="7" ref="AG27:AI28">G27/T27*1000</f>
        <v>3275.413478887324</v>
      </c>
      <c r="AH27" s="9">
        <f t="shared" si="7"/>
        <v>1539.3756326548355</v>
      </c>
      <c r="AI27" s="9">
        <f t="shared" si="7"/>
        <v>2306.182042961385</v>
      </c>
      <c r="AJ27" s="9">
        <f t="shared" si="5"/>
        <v>11381.696953577431</v>
      </c>
      <c r="AK27" s="9">
        <f t="shared" si="5"/>
        <v>12062.732826209627</v>
      </c>
      <c r="AL27" s="9">
        <f t="shared" si="5"/>
        <v>6976.190476190476</v>
      </c>
      <c r="AM27" s="9">
        <f t="shared" si="5"/>
        <v>4042.253521126761</v>
      </c>
    </row>
    <row r="28" spans="1:39" ht="15.75" thickTop="1">
      <c r="A28" s="5" t="s">
        <v>24</v>
      </c>
      <c r="B28" s="10">
        <f>SUM(B19:B27)</f>
        <v>565988.5283478757</v>
      </c>
      <c r="C28" s="10">
        <f aca="true" t="shared" si="8" ref="C28:K28">SUM(C19:C27)</f>
        <v>522116.26448212424</v>
      </c>
      <c r="D28" s="10">
        <f t="shared" si="8"/>
        <v>558908.0735630001</v>
      </c>
      <c r="E28" s="10">
        <f t="shared" si="8"/>
        <v>647989.5301090003</v>
      </c>
      <c r="F28" s="10">
        <f t="shared" si="8"/>
        <v>642770</v>
      </c>
      <c r="G28" s="10">
        <f t="shared" si="8"/>
        <v>672075.234112</v>
      </c>
      <c r="H28" s="10">
        <f t="shared" si="8"/>
        <v>816416.55704</v>
      </c>
      <c r="I28" s="10">
        <f t="shared" si="8"/>
        <v>898317.870471</v>
      </c>
      <c r="J28" s="10">
        <f t="shared" si="8"/>
        <v>851337.7029950002</v>
      </c>
      <c r="K28" s="10">
        <f t="shared" si="8"/>
        <v>803379.6772000002</v>
      </c>
      <c r="L28" s="10">
        <f>SUM(L19:L27)</f>
        <v>841392</v>
      </c>
      <c r="M28" s="10">
        <f>SUM(M19:M27)</f>
        <v>817880</v>
      </c>
      <c r="O28" s="10">
        <f aca="true" t="shared" si="9" ref="O28:Y28">SUM(O19:O27)</f>
        <v>79221.7353013301</v>
      </c>
      <c r="P28" s="10">
        <f t="shared" si="9"/>
        <v>82935.15186177177</v>
      </c>
      <c r="Q28" s="10">
        <f t="shared" si="9"/>
        <v>85980.87857380042</v>
      </c>
      <c r="R28" s="10">
        <f t="shared" si="9"/>
        <v>91202.1072356183</v>
      </c>
      <c r="S28" s="10">
        <f t="shared" si="9"/>
        <v>82245.88833704007</v>
      </c>
      <c r="T28" s="10">
        <f t="shared" si="9"/>
        <v>84134.105072</v>
      </c>
      <c r="U28" s="10">
        <f t="shared" si="9"/>
        <v>88881.50856109482</v>
      </c>
      <c r="V28" s="10">
        <f t="shared" si="9"/>
        <v>86709.31158605994</v>
      </c>
      <c r="W28" s="10">
        <f t="shared" si="9"/>
        <v>80548.51986799999</v>
      </c>
      <c r="X28" s="10">
        <f t="shared" si="9"/>
        <v>82312.75220299998</v>
      </c>
      <c r="Y28" s="10">
        <f t="shared" si="9"/>
        <v>85808</v>
      </c>
      <c r="Z28" s="10">
        <f>SUM(Z19:Z27)</f>
        <v>93628</v>
      </c>
      <c r="AB28" s="10">
        <f t="shared" si="6"/>
        <v>7144.359135722857</v>
      </c>
      <c r="AC28" s="10">
        <f t="shared" si="6"/>
        <v>6295.47607692739</v>
      </c>
      <c r="AD28" s="10">
        <f t="shared" si="6"/>
        <v>6500.376395703721</v>
      </c>
      <c r="AE28" s="10">
        <f t="shared" si="6"/>
        <v>7104.984191154004</v>
      </c>
      <c r="AF28" s="10">
        <f>F28/S28*1000</f>
        <v>7815.223508389337</v>
      </c>
      <c r="AG28" s="10">
        <f t="shared" si="7"/>
        <v>7988.142662679465</v>
      </c>
      <c r="AH28" s="10">
        <f t="shared" si="7"/>
        <v>9185.448922469815</v>
      </c>
      <c r="AI28" s="10">
        <f t="shared" si="7"/>
        <v>10360.108436328775</v>
      </c>
      <c r="AJ28" s="10">
        <f t="shared" si="5"/>
        <v>10569.253220172659</v>
      </c>
      <c r="AK28" s="10">
        <f t="shared" si="5"/>
        <v>9760.08766197858</v>
      </c>
      <c r="AL28" s="10">
        <f t="shared" si="5"/>
        <v>9805.519298899868</v>
      </c>
      <c r="AM28" s="10">
        <f t="shared" si="5"/>
        <v>8735.421027897637</v>
      </c>
    </row>
    <row r="30" spans="1:39" ht="15">
      <c r="A30" s="3" t="s">
        <v>32</v>
      </c>
      <c r="B30" s="16" t="s">
        <v>2</v>
      </c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3"/>
      <c r="O30" s="16" t="s">
        <v>3</v>
      </c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3"/>
      <c r="AB30" s="17" t="s">
        <v>25</v>
      </c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</row>
    <row r="31" spans="1:39" ht="15">
      <c r="A31" s="3" t="s">
        <v>31</v>
      </c>
      <c r="B31" s="11" t="s">
        <v>5</v>
      </c>
      <c r="C31" s="11" t="s">
        <v>6</v>
      </c>
      <c r="D31" s="11" t="s">
        <v>7</v>
      </c>
      <c r="E31" s="11" t="s">
        <v>8</v>
      </c>
      <c r="F31" s="11" t="s">
        <v>9</v>
      </c>
      <c r="G31" s="11" t="s">
        <v>10</v>
      </c>
      <c r="H31" s="11" t="s">
        <v>11</v>
      </c>
      <c r="I31" s="11" t="s">
        <v>12</v>
      </c>
      <c r="J31" s="11" t="s">
        <v>13</v>
      </c>
      <c r="K31" s="11" t="s">
        <v>14</v>
      </c>
      <c r="L31" s="11" t="s">
        <v>15</v>
      </c>
      <c r="M31" s="12" t="s">
        <v>35</v>
      </c>
      <c r="O31" s="11" t="s">
        <v>5</v>
      </c>
      <c r="P31" s="11" t="s">
        <v>6</v>
      </c>
      <c r="Q31" s="11" t="s">
        <v>7</v>
      </c>
      <c r="R31" s="11" t="s">
        <v>8</v>
      </c>
      <c r="S31" s="11" t="s">
        <v>9</v>
      </c>
      <c r="T31" s="11" t="s">
        <v>10</v>
      </c>
      <c r="U31" s="11" t="s">
        <v>11</v>
      </c>
      <c r="V31" s="11" t="s">
        <v>12</v>
      </c>
      <c r="W31" s="11" t="s">
        <v>13</v>
      </c>
      <c r="X31" s="11" t="s">
        <v>14</v>
      </c>
      <c r="Y31" s="11" t="s">
        <v>15</v>
      </c>
      <c r="Z31" s="12" t="s">
        <v>35</v>
      </c>
      <c r="AB31" s="11" t="s">
        <v>5</v>
      </c>
      <c r="AC31" s="11" t="s">
        <v>6</v>
      </c>
      <c r="AD31" s="11" t="s">
        <v>7</v>
      </c>
      <c r="AE31" s="11" t="s">
        <v>8</v>
      </c>
      <c r="AF31" s="11" t="s">
        <v>9</v>
      </c>
      <c r="AG31" s="11" t="s">
        <v>10</v>
      </c>
      <c r="AH31" s="11" t="s">
        <v>11</v>
      </c>
      <c r="AI31" s="11" t="s">
        <v>12</v>
      </c>
      <c r="AJ31" s="11" t="s">
        <v>13</v>
      </c>
      <c r="AK31" s="11" t="s">
        <v>14</v>
      </c>
      <c r="AL31" s="11" t="s">
        <v>15</v>
      </c>
      <c r="AM31" s="12" t="s">
        <v>35</v>
      </c>
    </row>
    <row r="32" spans="1:39" ht="15">
      <c r="A32" s="4" t="s">
        <v>16</v>
      </c>
      <c r="B32" s="8">
        <f aca="true" t="shared" si="10" ref="B32:K32">B7+B19</f>
        <v>443559.658915</v>
      </c>
      <c r="C32" s="8">
        <f t="shared" si="10"/>
        <v>387812.07879500004</v>
      </c>
      <c r="D32" s="8">
        <f t="shared" si="10"/>
        <v>412440.725146</v>
      </c>
      <c r="E32" s="8">
        <f t="shared" si="10"/>
        <v>500780.60295599984</v>
      </c>
      <c r="F32" s="8">
        <f t="shared" si="10"/>
        <v>419295</v>
      </c>
      <c r="G32" s="8">
        <f t="shared" si="10"/>
        <v>418806</v>
      </c>
      <c r="H32" s="8">
        <f t="shared" si="10"/>
        <v>486594.6638089999</v>
      </c>
      <c r="I32" s="8">
        <f t="shared" si="10"/>
        <v>583829.269291</v>
      </c>
      <c r="J32" s="8">
        <f t="shared" si="10"/>
        <v>491446.634463</v>
      </c>
      <c r="K32" s="8">
        <f t="shared" si="10"/>
        <v>485181.36604000005</v>
      </c>
      <c r="L32" s="8">
        <f aca="true" t="shared" si="11" ref="L32:M35">L7+L19</f>
        <v>501257</v>
      </c>
      <c r="M32" s="8">
        <f t="shared" si="11"/>
        <v>514081</v>
      </c>
      <c r="O32" s="8">
        <f aca="true" t="shared" si="12" ref="O32:X32">O7+O19</f>
        <v>42157.884834000004</v>
      </c>
      <c r="P32" s="8">
        <f t="shared" si="12"/>
        <v>43974.833741999995</v>
      </c>
      <c r="Q32" s="8">
        <f t="shared" si="12"/>
        <v>45377.90727400003</v>
      </c>
      <c r="R32" s="8">
        <f t="shared" si="12"/>
        <v>49111.196522</v>
      </c>
      <c r="S32" s="8">
        <f t="shared" si="12"/>
        <v>44918.46701294007</v>
      </c>
      <c r="T32" s="8">
        <f t="shared" si="12"/>
        <v>43981.143847</v>
      </c>
      <c r="U32" s="8">
        <f t="shared" si="12"/>
        <v>46745.982258000004</v>
      </c>
      <c r="V32" s="8">
        <f t="shared" si="12"/>
        <v>47945.57326705993</v>
      </c>
      <c r="W32" s="8">
        <f t="shared" si="12"/>
        <v>43213.727242999994</v>
      </c>
      <c r="X32" s="8">
        <f t="shared" si="12"/>
        <v>43424.68722000001</v>
      </c>
      <c r="Y32" s="8">
        <f aca="true" t="shared" si="13" ref="Y32:Z35">Y7+Y19</f>
        <v>43308.278188000004</v>
      </c>
      <c r="Z32" s="8">
        <f t="shared" si="13"/>
        <v>43567.98949</v>
      </c>
      <c r="AB32" s="8">
        <f aca="true" t="shared" si="14" ref="AB32:AB41">B32/O32*1000</f>
        <v>10521.392632992643</v>
      </c>
      <c r="AC32" s="8">
        <f aca="true" t="shared" si="15" ref="AC32:AC41">C32/P32*1000</f>
        <v>8818.954974799688</v>
      </c>
      <c r="AD32" s="8">
        <f aca="true" t="shared" si="16" ref="AD32:AD41">D32/Q32*1000</f>
        <v>9089.020404921015</v>
      </c>
      <c r="AE32" s="8">
        <f aca="true" t="shared" si="17" ref="AE32:AE41">E32/R32*1000</f>
        <v>10196.872371693666</v>
      </c>
      <c r="AF32" s="8">
        <f aca="true" t="shared" si="18" ref="AF32:AF41">F32/S32*1000</f>
        <v>9334.57946993627</v>
      </c>
      <c r="AG32" s="8">
        <f aca="true" t="shared" si="19" ref="AG32:AG41">G32/T32*1000</f>
        <v>9522.39899573615</v>
      </c>
      <c r="AH32" s="8">
        <f aca="true" t="shared" si="20" ref="AH32:AH41">H32/U32*1000</f>
        <v>10409.336595461637</v>
      </c>
      <c r="AI32" s="8">
        <f aca="true" t="shared" si="21" ref="AI32:AI41">I32/V32*1000</f>
        <v>12176.917064669002</v>
      </c>
      <c r="AJ32" s="8">
        <f aca="true" t="shared" si="22" ref="AJ32:AJ41">J32/W32*1000</f>
        <v>11372.465783835096</v>
      </c>
      <c r="AK32" s="8">
        <f aca="true" t="shared" si="23" ref="AK32:AK41">K32/X32*1000</f>
        <v>11172.938646211855</v>
      </c>
      <c r="AL32" s="8">
        <f aca="true" t="shared" si="24" ref="AL32:AL41">L32/Y32*1000</f>
        <v>11574.161360653905</v>
      </c>
      <c r="AM32" s="8">
        <f aca="true" t="shared" si="25" ref="AM32:AM41">M32/Z32*1000</f>
        <v>11799.51166022924</v>
      </c>
    </row>
    <row r="33" spans="1:39" ht="15">
      <c r="A33" s="4" t="s">
        <v>17</v>
      </c>
      <c r="B33" s="8">
        <f aca="true" t="shared" si="26" ref="B33:K33">B8+B20</f>
        <v>284775.98073287576</v>
      </c>
      <c r="C33" s="8">
        <f t="shared" si="26"/>
        <v>289822.9715861242</v>
      </c>
      <c r="D33" s="8">
        <f t="shared" si="26"/>
        <v>318491.8509840001</v>
      </c>
      <c r="E33" s="8">
        <f t="shared" si="26"/>
        <v>352657.37230200006</v>
      </c>
      <c r="F33" s="8">
        <f t="shared" si="26"/>
        <v>336315</v>
      </c>
      <c r="G33" s="8">
        <f t="shared" si="26"/>
        <v>357216.234112</v>
      </c>
      <c r="H33" s="8">
        <f t="shared" si="26"/>
        <v>425501.55269300006</v>
      </c>
      <c r="I33" s="8">
        <f t="shared" si="26"/>
        <v>447809.41528099997</v>
      </c>
      <c r="J33" s="8">
        <f t="shared" si="26"/>
        <v>414464.39461099997</v>
      </c>
      <c r="K33" s="8">
        <f t="shared" si="26"/>
        <v>408019.21069899993</v>
      </c>
      <c r="L33" s="8">
        <f t="shared" si="11"/>
        <v>450010</v>
      </c>
      <c r="M33" s="8">
        <f t="shared" si="11"/>
        <v>465161</v>
      </c>
      <c r="O33" s="8">
        <f aca="true" t="shared" si="27" ref="O33:X33">O8+O20</f>
        <v>65914.365791</v>
      </c>
      <c r="P33" s="8">
        <f t="shared" si="27"/>
        <v>67836.41509099999</v>
      </c>
      <c r="Q33" s="8">
        <f t="shared" si="27"/>
        <v>72859.73858900002</v>
      </c>
      <c r="R33" s="8">
        <f t="shared" si="27"/>
        <v>74094.703071</v>
      </c>
      <c r="S33" s="8">
        <f t="shared" si="27"/>
        <v>70611.86474399999</v>
      </c>
      <c r="T33" s="8">
        <f t="shared" si="27"/>
        <v>74278.63270700001</v>
      </c>
      <c r="U33" s="8">
        <f t="shared" si="27"/>
        <v>80788.96249099998</v>
      </c>
      <c r="V33" s="8">
        <f t="shared" si="27"/>
        <v>79333.44261800002</v>
      </c>
      <c r="W33" s="8">
        <f t="shared" si="27"/>
        <v>74478.139612</v>
      </c>
      <c r="X33" s="8">
        <f t="shared" si="27"/>
        <v>73110.64603399999</v>
      </c>
      <c r="Y33" s="8">
        <f t="shared" si="13"/>
        <v>84142.72431300001</v>
      </c>
      <c r="Z33" s="8">
        <f t="shared" si="13"/>
        <v>79214.439692</v>
      </c>
      <c r="AB33" s="8">
        <f t="shared" si="14"/>
        <v>4320.393245318295</v>
      </c>
      <c r="AC33" s="8">
        <f t="shared" si="15"/>
        <v>4272.380419828165</v>
      </c>
      <c r="AD33" s="8">
        <f t="shared" si="16"/>
        <v>4371.301038844028</v>
      </c>
      <c r="AE33" s="8">
        <f t="shared" si="17"/>
        <v>4759.549032325187</v>
      </c>
      <c r="AF33" s="8">
        <f t="shared" si="18"/>
        <v>4762.868127322431</v>
      </c>
      <c r="AG33" s="8">
        <f t="shared" si="19"/>
        <v>4809.138524682832</v>
      </c>
      <c r="AH33" s="8">
        <f t="shared" si="20"/>
        <v>5266.8277890114205</v>
      </c>
      <c r="AI33" s="8">
        <f t="shared" si="21"/>
        <v>5644.64871942159</v>
      </c>
      <c r="AJ33" s="8">
        <f t="shared" si="22"/>
        <v>5564.91336612577</v>
      </c>
      <c r="AK33" s="8">
        <f t="shared" si="23"/>
        <v>5580.845373863216</v>
      </c>
      <c r="AL33" s="8">
        <f t="shared" si="24"/>
        <v>5348.174826453458</v>
      </c>
      <c r="AM33" s="8">
        <f t="shared" si="25"/>
        <v>5872.174338525018</v>
      </c>
    </row>
    <row r="34" spans="1:39" ht="15">
      <c r="A34" s="4" t="s">
        <v>18</v>
      </c>
      <c r="B34" s="8">
        <f aca="true" t="shared" si="28" ref="B34:K34">B9+B21</f>
        <v>235547.47455</v>
      </c>
      <c r="C34" s="8">
        <f t="shared" si="28"/>
        <v>242515.58139699994</v>
      </c>
      <c r="D34" s="8">
        <f t="shared" si="28"/>
        <v>286122.92766399996</v>
      </c>
      <c r="E34" s="8">
        <f t="shared" si="28"/>
        <v>304203.80307300005</v>
      </c>
      <c r="F34" s="8">
        <f t="shared" si="28"/>
        <v>276511</v>
      </c>
      <c r="G34" s="8">
        <f t="shared" si="28"/>
        <v>281364</v>
      </c>
      <c r="H34" s="8">
        <f t="shared" si="28"/>
        <v>343207.358929</v>
      </c>
      <c r="I34" s="8">
        <f t="shared" si="28"/>
        <v>367071</v>
      </c>
      <c r="J34" s="8">
        <f t="shared" si="28"/>
        <v>311156.556309</v>
      </c>
      <c r="K34" s="8">
        <f t="shared" si="28"/>
        <v>335947.108089</v>
      </c>
      <c r="L34" s="8">
        <f t="shared" si="11"/>
        <v>389456</v>
      </c>
      <c r="M34" s="8">
        <f t="shared" si="11"/>
        <v>384160</v>
      </c>
      <c r="O34" s="8">
        <f aca="true" t="shared" si="29" ref="O34:X34">O9+O21</f>
        <v>21808.007637</v>
      </c>
      <c r="P34" s="8">
        <f t="shared" si="29"/>
        <v>22527.055502000003</v>
      </c>
      <c r="Q34" s="8">
        <f t="shared" si="29"/>
        <v>25292.084973999998</v>
      </c>
      <c r="R34" s="8">
        <f t="shared" si="29"/>
        <v>27560.693743000003</v>
      </c>
      <c r="S34" s="8">
        <f t="shared" si="29"/>
        <v>24551.399755</v>
      </c>
      <c r="T34" s="8">
        <f t="shared" si="29"/>
        <v>24183.653137</v>
      </c>
      <c r="U34" s="8">
        <f t="shared" si="29"/>
        <v>27063.037467000002</v>
      </c>
      <c r="V34" s="8">
        <f t="shared" si="29"/>
        <v>28690.746229999997</v>
      </c>
      <c r="W34" s="8">
        <f t="shared" si="29"/>
        <v>23864.711067</v>
      </c>
      <c r="X34" s="8">
        <f t="shared" si="29"/>
        <v>25255.431024999998</v>
      </c>
      <c r="Y34" s="8">
        <f t="shared" si="13"/>
        <v>29363.379998999997</v>
      </c>
      <c r="Z34" s="8">
        <f t="shared" si="13"/>
        <v>29014.786891</v>
      </c>
      <c r="AB34" s="8">
        <f t="shared" si="14"/>
        <v>10800.962585429603</v>
      </c>
      <c r="AC34" s="8">
        <f t="shared" si="15"/>
        <v>10765.525098274333</v>
      </c>
      <c r="AD34" s="8">
        <f t="shared" si="16"/>
        <v>11312.745784229784</v>
      </c>
      <c r="AE34" s="8">
        <f t="shared" si="17"/>
        <v>11037.59600210583</v>
      </c>
      <c r="AF34" s="8">
        <f t="shared" si="18"/>
        <v>11262.535039114719</v>
      </c>
      <c r="AG34" s="8">
        <f t="shared" si="19"/>
        <v>11634.470541157596</v>
      </c>
      <c r="AH34" s="8">
        <f t="shared" si="20"/>
        <v>12681.775257027173</v>
      </c>
      <c r="AI34" s="8">
        <f t="shared" si="21"/>
        <v>12794.055513835969</v>
      </c>
      <c r="AJ34" s="8">
        <f t="shared" si="22"/>
        <v>13038.354222493215</v>
      </c>
      <c r="AK34" s="8">
        <f t="shared" si="23"/>
        <v>13301.97484083525</v>
      </c>
      <c r="AL34" s="8">
        <f t="shared" si="24"/>
        <v>13263.323228227247</v>
      </c>
      <c r="AM34" s="8">
        <f t="shared" si="25"/>
        <v>13240.145496955598</v>
      </c>
    </row>
    <row r="35" spans="1:39" ht="15">
      <c r="A35" s="4" t="s">
        <v>19</v>
      </c>
      <c r="B35" s="8">
        <f aca="true" t="shared" si="30" ref="B35:K35">B10+B22</f>
        <v>183696.354345</v>
      </c>
      <c r="C35" s="8">
        <f t="shared" si="30"/>
        <v>189085.29197700002</v>
      </c>
      <c r="D35" s="8">
        <f t="shared" si="30"/>
        <v>189217.18808499997</v>
      </c>
      <c r="E35" s="8">
        <f t="shared" si="30"/>
        <v>210318.55525200005</v>
      </c>
      <c r="F35" s="8">
        <f t="shared" si="30"/>
        <v>208206</v>
      </c>
      <c r="G35" s="8">
        <f t="shared" si="30"/>
        <v>216460</v>
      </c>
      <c r="H35" s="8">
        <f t="shared" si="30"/>
        <v>225655.99921</v>
      </c>
      <c r="I35" s="8">
        <f t="shared" si="30"/>
        <v>240780.44063299993</v>
      </c>
      <c r="J35" s="8">
        <f t="shared" si="30"/>
        <v>247791.40078099997</v>
      </c>
      <c r="K35" s="8">
        <f t="shared" si="30"/>
        <v>227332.263254</v>
      </c>
      <c r="L35" s="8">
        <f t="shared" si="11"/>
        <v>229598</v>
      </c>
      <c r="M35" s="8">
        <f t="shared" si="11"/>
        <v>251723</v>
      </c>
      <c r="O35" s="8">
        <f aca="true" t="shared" si="31" ref="O35:X35">O10+O22</f>
        <v>9320.785546</v>
      </c>
      <c r="P35" s="8">
        <f t="shared" si="31"/>
        <v>9517.468090999999</v>
      </c>
      <c r="Q35" s="8">
        <f t="shared" si="31"/>
        <v>9938.713273000001</v>
      </c>
      <c r="R35" s="8">
        <f t="shared" si="31"/>
        <v>10516.070362000002</v>
      </c>
      <c r="S35" s="8">
        <f t="shared" si="31"/>
        <v>9931.497596</v>
      </c>
      <c r="T35" s="8">
        <f t="shared" si="31"/>
        <v>10508.268701999998</v>
      </c>
      <c r="U35" s="8">
        <f t="shared" si="31"/>
        <v>10906.608347000001</v>
      </c>
      <c r="V35" s="8">
        <f t="shared" si="31"/>
        <v>11728.911151</v>
      </c>
      <c r="W35" s="8">
        <f t="shared" si="31"/>
        <v>11031.696261</v>
      </c>
      <c r="X35" s="8">
        <f t="shared" si="31"/>
        <v>10895.962128</v>
      </c>
      <c r="Y35" s="8">
        <f t="shared" si="13"/>
        <v>11447.030081</v>
      </c>
      <c r="Z35" s="8">
        <f t="shared" si="13"/>
        <v>12152.174688000001</v>
      </c>
      <c r="AB35" s="8">
        <f t="shared" si="14"/>
        <v>19708.248134067733</v>
      </c>
      <c r="AC35" s="8">
        <f t="shared" si="15"/>
        <v>19867.184231046143</v>
      </c>
      <c r="AD35" s="8">
        <f t="shared" si="16"/>
        <v>19038.398924238685</v>
      </c>
      <c r="AE35" s="8">
        <f t="shared" si="17"/>
        <v>19999.72879717406</v>
      </c>
      <c r="AF35" s="8">
        <f t="shared" si="18"/>
        <v>20964.209877456637</v>
      </c>
      <c r="AG35" s="8">
        <f t="shared" si="19"/>
        <v>20599.01646393968</v>
      </c>
      <c r="AH35" s="8">
        <f t="shared" si="20"/>
        <v>20689.841610757896</v>
      </c>
      <c r="AI35" s="8">
        <f t="shared" si="21"/>
        <v>20528.79739075107</v>
      </c>
      <c r="AJ35" s="8">
        <f t="shared" si="22"/>
        <v>22461.76788396622</v>
      </c>
      <c r="AK35" s="8">
        <f t="shared" si="23"/>
        <v>20863.899909289405</v>
      </c>
      <c r="AL35" s="8">
        <f t="shared" si="24"/>
        <v>20057.429601857264</v>
      </c>
      <c r="AM35" s="8">
        <f t="shared" si="25"/>
        <v>20714.23481498919</v>
      </c>
    </row>
    <row r="36" spans="1:39" ht="15">
      <c r="A36" s="4" t="s">
        <v>26</v>
      </c>
      <c r="B36" s="8">
        <f>B23</f>
        <v>162709.36170399998</v>
      </c>
      <c r="C36" s="8">
        <f aca="true" t="shared" si="32" ref="C36:K36">C23</f>
        <v>192773.105881</v>
      </c>
      <c r="D36" s="8">
        <f t="shared" si="32"/>
        <v>196841.779798</v>
      </c>
      <c r="E36" s="8">
        <f t="shared" si="32"/>
        <v>185402.3253400001</v>
      </c>
      <c r="F36" s="8">
        <f t="shared" si="32"/>
        <v>207983</v>
      </c>
      <c r="G36" s="8">
        <f t="shared" si="32"/>
        <v>226606</v>
      </c>
      <c r="H36" s="8">
        <f t="shared" si="32"/>
        <v>236982</v>
      </c>
      <c r="I36" s="8">
        <f t="shared" si="32"/>
        <v>224832</v>
      </c>
      <c r="J36" s="8">
        <f t="shared" si="32"/>
        <v>244966.903017</v>
      </c>
      <c r="K36" s="8">
        <f t="shared" si="32"/>
        <v>250697.00758099998</v>
      </c>
      <c r="L36" s="8">
        <f>L23</f>
        <v>243518</v>
      </c>
      <c r="M36" s="8">
        <f>M23</f>
        <v>241718</v>
      </c>
      <c r="O36" s="8">
        <f aca="true" t="shared" si="33" ref="O36:X36">O23</f>
        <v>35220.43294811128</v>
      </c>
      <c r="P36" s="8">
        <f t="shared" si="33"/>
        <v>37910.60103005299</v>
      </c>
      <c r="Q36" s="8">
        <f t="shared" si="33"/>
        <v>37408.601504209</v>
      </c>
      <c r="R36" s="8">
        <f t="shared" si="33"/>
        <v>38170.26248616801</v>
      </c>
      <c r="S36" s="8">
        <f t="shared" si="33"/>
        <v>36435.862966</v>
      </c>
      <c r="T36" s="8">
        <f t="shared" si="33"/>
        <v>36173.871439999995</v>
      </c>
      <c r="U36" s="8">
        <f t="shared" si="33"/>
        <v>37337.55893809482</v>
      </c>
      <c r="V36" s="8">
        <f t="shared" si="33"/>
        <v>33904.387372000005</v>
      </c>
      <c r="W36" s="8">
        <f t="shared" si="33"/>
        <v>32335.453508</v>
      </c>
      <c r="X36" s="8">
        <f t="shared" si="33"/>
        <v>34632.06858999999</v>
      </c>
      <c r="Y36" s="8">
        <f>Y23</f>
        <v>33890</v>
      </c>
      <c r="Z36" s="8">
        <f>Z23</f>
        <v>41377</v>
      </c>
      <c r="AB36" s="8">
        <f t="shared" si="14"/>
        <v>4619.743372936742</v>
      </c>
      <c r="AC36" s="8">
        <f t="shared" si="15"/>
        <v>5084.939321541813</v>
      </c>
      <c r="AD36" s="8">
        <f t="shared" si="16"/>
        <v>5261.939016240757</v>
      </c>
      <c r="AE36" s="8">
        <f t="shared" si="17"/>
        <v>4857.2452287218475</v>
      </c>
      <c r="AF36" s="8">
        <f t="shared" si="18"/>
        <v>5708.194703500741</v>
      </c>
      <c r="AG36" s="8">
        <f t="shared" si="19"/>
        <v>6264.355762303777</v>
      </c>
      <c r="AH36" s="8">
        <f t="shared" si="20"/>
        <v>6347.013750762684</v>
      </c>
      <c r="AI36" s="8">
        <f t="shared" si="21"/>
        <v>6631.354152875149</v>
      </c>
      <c r="AJ36" s="8">
        <f t="shared" si="22"/>
        <v>7575.799206168351</v>
      </c>
      <c r="AK36" s="8">
        <f t="shared" si="23"/>
        <v>7238.868995927917</v>
      </c>
      <c r="AL36" s="8">
        <f t="shared" si="24"/>
        <v>7185.541457657127</v>
      </c>
      <c r="AM36" s="8">
        <f t="shared" si="25"/>
        <v>5841.84450298475</v>
      </c>
    </row>
    <row r="37" spans="1:39" ht="15">
      <c r="A37" s="4" t="s">
        <v>20</v>
      </c>
      <c r="B37" s="8">
        <f aca="true" t="shared" si="34" ref="B37:K37">B11+B25</f>
        <v>99588.08807199998</v>
      </c>
      <c r="C37" s="8">
        <f t="shared" si="34"/>
        <v>107118.23878000001</v>
      </c>
      <c r="D37" s="8">
        <f t="shared" si="34"/>
        <v>111594.74785299996</v>
      </c>
      <c r="E37" s="8">
        <f t="shared" si="34"/>
        <v>103767.63361899997</v>
      </c>
      <c r="F37" s="8">
        <f t="shared" si="34"/>
        <v>106996</v>
      </c>
      <c r="G37" s="8">
        <f t="shared" si="34"/>
        <v>105018</v>
      </c>
      <c r="H37" s="8">
        <f t="shared" si="34"/>
        <v>114150.42219700007</v>
      </c>
      <c r="I37" s="8">
        <f t="shared" si="34"/>
        <v>117572.879439</v>
      </c>
      <c r="J37" s="8">
        <f t="shared" si="34"/>
        <v>118998.306565</v>
      </c>
      <c r="K37" s="8">
        <f t="shared" si="34"/>
        <v>104384.761522</v>
      </c>
      <c r="L37" s="8">
        <f>L11+L25</f>
        <v>111270</v>
      </c>
      <c r="M37" s="8">
        <f>M11+M25</f>
        <v>101743</v>
      </c>
      <c r="O37" s="8">
        <f aca="true" t="shared" si="35" ref="O37:X37">O11+O25</f>
        <v>13534.059799</v>
      </c>
      <c r="P37" s="8">
        <f t="shared" si="35"/>
        <v>14431.167116</v>
      </c>
      <c r="Q37" s="8">
        <f t="shared" si="35"/>
        <v>14993.117658</v>
      </c>
      <c r="R37" s="8">
        <f t="shared" si="35"/>
        <v>14078.231569000009</v>
      </c>
      <c r="S37" s="8">
        <f t="shared" si="35"/>
        <v>14511.332102</v>
      </c>
      <c r="T37" s="8">
        <f t="shared" si="35"/>
        <v>13940.497378999999</v>
      </c>
      <c r="U37" s="8">
        <f t="shared" si="35"/>
        <v>14417.660943</v>
      </c>
      <c r="V37" s="8">
        <f t="shared" si="35"/>
        <v>14478.029054999999</v>
      </c>
      <c r="W37" s="8">
        <f t="shared" si="35"/>
        <v>14537.389572999999</v>
      </c>
      <c r="X37" s="8">
        <f t="shared" si="35"/>
        <v>13265.626449000001</v>
      </c>
      <c r="Y37" s="8">
        <f>Y11+Y25</f>
        <v>13193.717283</v>
      </c>
      <c r="Z37" s="8">
        <f>Z11+Z25</f>
        <v>11960.302778000001</v>
      </c>
      <c r="AB37" s="8">
        <f t="shared" si="14"/>
        <v>7358.330726406152</v>
      </c>
      <c r="AC37" s="8">
        <f t="shared" si="15"/>
        <v>7422.7010136440595</v>
      </c>
      <c r="AD37" s="8">
        <f t="shared" si="16"/>
        <v>7443.064904746842</v>
      </c>
      <c r="AE37" s="8">
        <f t="shared" si="17"/>
        <v>7370.786104093803</v>
      </c>
      <c r="AF37" s="8">
        <f t="shared" si="18"/>
        <v>7373.272091626478</v>
      </c>
      <c r="AG37" s="8">
        <f t="shared" si="19"/>
        <v>7533.303665204901</v>
      </c>
      <c r="AH37" s="8">
        <f t="shared" si="20"/>
        <v>7917.402319855626</v>
      </c>
      <c r="AI37" s="8">
        <f t="shared" si="21"/>
        <v>8120.779354175706</v>
      </c>
      <c r="AJ37" s="8">
        <f t="shared" si="22"/>
        <v>8185.672260308218</v>
      </c>
      <c r="AK37" s="8">
        <f t="shared" si="23"/>
        <v>7868.815085613149</v>
      </c>
      <c r="AL37" s="8">
        <f t="shared" si="24"/>
        <v>8433.5595202855</v>
      </c>
      <c r="AM37" s="8">
        <f t="shared" si="25"/>
        <v>8506.724444062398</v>
      </c>
    </row>
    <row r="38" spans="1:39" ht="15">
      <c r="A38" s="4" t="s">
        <v>21</v>
      </c>
      <c r="B38" s="8">
        <f aca="true" t="shared" si="36" ref="B38:K38">B12+B26</f>
        <v>54755.887919</v>
      </c>
      <c r="C38" s="8">
        <f t="shared" si="36"/>
        <v>59593.890606999994</v>
      </c>
      <c r="D38" s="8">
        <f t="shared" si="36"/>
        <v>61716.14403200001</v>
      </c>
      <c r="E38" s="8">
        <f t="shared" si="36"/>
        <v>61280.618997000034</v>
      </c>
      <c r="F38" s="8">
        <f t="shared" si="36"/>
        <v>61206</v>
      </c>
      <c r="G38" s="8">
        <f t="shared" si="36"/>
        <v>63493</v>
      </c>
      <c r="H38" s="8">
        <f t="shared" si="36"/>
        <v>66234.87904100002</v>
      </c>
      <c r="I38" s="8">
        <f t="shared" si="36"/>
        <v>66994.40330300001</v>
      </c>
      <c r="J38" s="8">
        <f t="shared" si="36"/>
        <v>65572.09100500001</v>
      </c>
      <c r="K38" s="8">
        <f t="shared" si="36"/>
        <v>73359.41659699997</v>
      </c>
      <c r="L38" s="8">
        <f>L12+L26</f>
        <v>74524</v>
      </c>
      <c r="M38" s="8">
        <f>M12+M26</f>
        <v>73275</v>
      </c>
      <c r="O38" s="8">
        <f aca="true" t="shared" si="37" ref="O38:X38">O12+O26</f>
        <v>21727.826029</v>
      </c>
      <c r="P38" s="8">
        <f t="shared" si="37"/>
        <v>22289.620561000007</v>
      </c>
      <c r="Q38" s="8">
        <f t="shared" si="37"/>
        <v>22936.321127999996</v>
      </c>
      <c r="R38" s="8">
        <f t="shared" si="37"/>
        <v>23530.473937000017</v>
      </c>
      <c r="S38" s="8">
        <f t="shared" si="37"/>
        <v>23703.594185</v>
      </c>
      <c r="T38" s="8">
        <f t="shared" si="37"/>
        <v>22561.794563</v>
      </c>
      <c r="U38" s="8">
        <f t="shared" si="37"/>
        <v>23527.729752</v>
      </c>
      <c r="V38" s="8">
        <f t="shared" si="37"/>
        <v>22826.095322</v>
      </c>
      <c r="W38" s="8">
        <f t="shared" si="37"/>
        <v>22783.471096999998</v>
      </c>
      <c r="X38" s="8">
        <f t="shared" si="37"/>
        <v>24543.719995000003</v>
      </c>
      <c r="Y38" s="8">
        <f>Y12+Y26</f>
        <v>26169.302521999998</v>
      </c>
      <c r="Z38" s="8">
        <f>Z12+Z26</f>
        <v>25407.725388</v>
      </c>
      <c r="AB38" s="8">
        <f t="shared" si="14"/>
        <v>2520.0812932650347</v>
      </c>
      <c r="AC38" s="8">
        <f t="shared" si="15"/>
        <v>2673.616199248856</v>
      </c>
      <c r="AD38" s="8">
        <f t="shared" si="16"/>
        <v>2690.760374673109</v>
      </c>
      <c r="AE38" s="8">
        <f t="shared" si="17"/>
        <v>2604.3087428273416</v>
      </c>
      <c r="AF38" s="8">
        <f t="shared" si="18"/>
        <v>2582.140055314147</v>
      </c>
      <c r="AG38" s="8">
        <f t="shared" si="19"/>
        <v>2814.1821707801887</v>
      </c>
      <c r="AH38" s="8">
        <f t="shared" si="20"/>
        <v>2815.183604162644</v>
      </c>
      <c r="AI38" s="8">
        <f t="shared" si="21"/>
        <v>2934.9918309694517</v>
      </c>
      <c r="AJ38" s="8">
        <f t="shared" si="22"/>
        <v>2878.0553553858695</v>
      </c>
      <c r="AK38" s="8">
        <f t="shared" si="23"/>
        <v>2988.9281906713654</v>
      </c>
      <c r="AL38" s="8">
        <f t="shared" si="24"/>
        <v>2847.7640906687975</v>
      </c>
      <c r="AM38" s="8">
        <f t="shared" si="25"/>
        <v>2883.965364117466</v>
      </c>
    </row>
    <row r="39" spans="1:39" ht="15">
      <c r="A39" s="4" t="s">
        <v>22</v>
      </c>
      <c r="B39" s="8">
        <f aca="true" t="shared" si="38" ref="B39:K39">B13+B24</f>
        <v>28937.258111999996</v>
      </c>
      <c r="C39" s="8">
        <f t="shared" si="38"/>
        <v>27011.888747999998</v>
      </c>
      <c r="D39" s="8">
        <f t="shared" si="38"/>
        <v>27672.469249</v>
      </c>
      <c r="E39" s="8">
        <f t="shared" si="38"/>
        <v>31844.501135</v>
      </c>
      <c r="F39" s="8">
        <f t="shared" si="38"/>
        <v>73139</v>
      </c>
      <c r="G39" s="8">
        <f t="shared" si="38"/>
        <v>147207</v>
      </c>
      <c r="H39" s="8">
        <f t="shared" si="38"/>
        <v>154511.279182</v>
      </c>
      <c r="I39" s="8">
        <f t="shared" si="38"/>
        <v>167438.789038</v>
      </c>
      <c r="J39" s="8">
        <f t="shared" si="38"/>
        <v>162071.804337</v>
      </c>
      <c r="K39" s="8">
        <f t="shared" si="38"/>
        <v>162238.984896</v>
      </c>
      <c r="L39" s="8">
        <f>L13+L24</f>
        <v>161720</v>
      </c>
      <c r="M39" s="8">
        <f>M13+M24</f>
        <v>171002</v>
      </c>
      <c r="O39" s="8">
        <f aca="true" t="shared" si="39" ref="O39:X39">O13+O24</f>
        <v>2523.74456821882</v>
      </c>
      <c r="P39" s="8">
        <f t="shared" si="39"/>
        <v>2652.735532718778</v>
      </c>
      <c r="Q39" s="8">
        <f t="shared" si="39"/>
        <v>2567.1305315914224</v>
      </c>
      <c r="R39" s="8">
        <f t="shared" si="39"/>
        <v>2279.988812450287</v>
      </c>
      <c r="S39" s="8">
        <f t="shared" si="39"/>
        <v>2372.5050861</v>
      </c>
      <c r="T39" s="8">
        <f t="shared" si="39"/>
        <v>2576.1239780000005</v>
      </c>
      <c r="U39" s="8">
        <f t="shared" si="39"/>
        <v>2755.7598989999997</v>
      </c>
      <c r="V39" s="8">
        <f t="shared" si="39"/>
        <v>2493.592786000001</v>
      </c>
      <c r="W39" s="8">
        <f t="shared" si="39"/>
        <v>2602.720938</v>
      </c>
      <c r="X39" s="8">
        <f t="shared" si="39"/>
        <v>2726.1589450000006</v>
      </c>
      <c r="Y39" s="8">
        <f>Y13+Y24</f>
        <v>2756</v>
      </c>
      <c r="Z39" s="8">
        <f>Z13+Z24</f>
        <v>2391</v>
      </c>
      <c r="AB39" s="8">
        <f t="shared" si="14"/>
        <v>11466.001146234465</v>
      </c>
      <c r="AC39" s="8">
        <f t="shared" si="15"/>
        <v>10182.65425061639</v>
      </c>
      <c r="AD39" s="8">
        <f t="shared" si="16"/>
        <v>10779.533377231586</v>
      </c>
      <c r="AE39" s="8">
        <f t="shared" si="17"/>
        <v>13966.954996054104</v>
      </c>
      <c r="AF39" s="8">
        <f t="shared" si="18"/>
        <v>30827.7526689008</v>
      </c>
      <c r="AG39" s="8">
        <f t="shared" si="19"/>
        <v>57142.824358277045</v>
      </c>
      <c r="AH39" s="8">
        <f t="shared" si="20"/>
        <v>56068.48377395596</v>
      </c>
      <c r="AI39" s="8">
        <f t="shared" si="21"/>
        <v>67147.60725089775</v>
      </c>
      <c r="AJ39" s="8">
        <f t="shared" si="22"/>
        <v>62270.14274589895</v>
      </c>
      <c r="AK39" s="8">
        <f t="shared" si="23"/>
        <v>59511.931684526186</v>
      </c>
      <c r="AL39" s="8">
        <f t="shared" si="24"/>
        <v>58679.24528301886</v>
      </c>
      <c r="AM39" s="8">
        <f t="shared" si="25"/>
        <v>71519.02969468842</v>
      </c>
    </row>
    <row r="40" spans="1:39" ht="15.75" thickBot="1">
      <c r="A40" s="7" t="s">
        <v>23</v>
      </c>
      <c r="B40" s="9">
        <f aca="true" t="shared" si="40" ref="B40:K40">B14+B27</f>
        <v>29625.447109</v>
      </c>
      <c r="C40" s="9">
        <f t="shared" si="40"/>
        <v>34413.39589</v>
      </c>
      <c r="D40" s="9">
        <f t="shared" si="40"/>
        <v>35663.220721000005</v>
      </c>
      <c r="E40" s="9">
        <f t="shared" si="40"/>
        <v>38454.590148999996</v>
      </c>
      <c r="F40" s="9">
        <f t="shared" si="40"/>
        <v>36569</v>
      </c>
      <c r="G40" s="9">
        <f t="shared" si="40"/>
        <v>41011</v>
      </c>
      <c r="H40" s="9">
        <f t="shared" si="40"/>
        <v>46361.57081899999</v>
      </c>
      <c r="I40" s="9">
        <f t="shared" si="40"/>
        <v>46488</v>
      </c>
      <c r="J40" s="9">
        <f t="shared" si="40"/>
        <v>47748.170687000005</v>
      </c>
      <c r="K40" s="9">
        <f t="shared" si="40"/>
        <v>53906.497389</v>
      </c>
      <c r="L40" s="9">
        <f>L14+L27</f>
        <v>52659</v>
      </c>
      <c r="M40" s="9">
        <f>M14+M27</f>
        <v>54482</v>
      </c>
      <c r="O40" s="9">
        <f aca="true" t="shared" si="41" ref="O40:X40">O14+O27</f>
        <v>2256.313046</v>
      </c>
      <c r="P40" s="9">
        <f t="shared" si="41"/>
        <v>2323.6888530000006</v>
      </c>
      <c r="Q40" s="9">
        <f t="shared" si="41"/>
        <v>2482.2572549999977</v>
      </c>
      <c r="R40" s="9">
        <f t="shared" si="41"/>
        <v>2735.337560000003</v>
      </c>
      <c r="S40" s="9">
        <f t="shared" si="41"/>
        <v>4909.03692</v>
      </c>
      <c r="T40" s="9">
        <f t="shared" si="41"/>
        <v>4999.149677</v>
      </c>
      <c r="U40" s="9">
        <f t="shared" si="41"/>
        <v>7229.525997000001</v>
      </c>
      <c r="V40" s="9">
        <f t="shared" si="41"/>
        <v>5593.147316</v>
      </c>
      <c r="W40" s="9">
        <f t="shared" si="41"/>
        <v>5058.409512</v>
      </c>
      <c r="X40" s="9">
        <f t="shared" si="41"/>
        <v>4768.166932</v>
      </c>
      <c r="Y40" s="9">
        <f>Y14+Y27</f>
        <v>6686.651017</v>
      </c>
      <c r="Z40" s="9">
        <f>Z14+Z27</f>
        <v>5832.584325999999</v>
      </c>
      <c r="AB40" s="9">
        <f t="shared" si="14"/>
        <v>13130.025180468685</v>
      </c>
      <c r="AC40" s="9">
        <f t="shared" si="15"/>
        <v>14809.812357437853</v>
      </c>
      <c r="AD40" s="9">
        <f t="shared" si="16"/>
        <v>14367.254098729602</v>
      </c>
      <c r="AE40" s="9">
        <f t="shared" si="17"/>
        <v>14058.444087975728</v>
      </c>
      <c r="AF40" s="9">
        <f t="shared" si="18"/>
        <v>7449.322666736025</v>
      </c>
      <c r="AG40" s="9">
        <f t="shared" si="19"/>
        <v>8203.595141126238</v>
      </c>
      <c r="AH40" s="9">
        <f t="shared" si="20"/>
        <v>6412.809199142297</v>
      </c>
      <c r="AI40" s="9">
        <f t="shared" si="21"/>
        <v>8311.59942220982</v>
      </c>
      <c r="AJ40" s="9">
        <f t="shared" si="22"/>
        <v>9439.364403717736</v>
      </c>
      <c r="AK40" s="9">
        <f t="shared" si="23"/>
        <v>11305.497093070313</v>
      </c>
      <c r="AL40" s="9">
        <f t="shared" si="24"/>
        <v>7875.242758463224</v>
      </c>
      <c r="AM40" s="9">
        <f t="shared" si="25"/>
        <v>9340.970820967776</v>
      </c>
    </row>
    <row r="41" spans="1:39" ht="15.75" thickTop="1">
      <c r="A41" s="5" t="s">
        <v>24</v>
      </c>
      <c r="B41" s="10">
        <f>SUM(B32:B40)</f>
        <v>1523195.511458876</v>
      </c>
      <c r="C41" s="10">
        <f aca="true" t="shared" si="42" ref="C41:K41">SUM(C32:C40)</f>
        <v>1530146.4436611242</v>
      </c>
      <c r="D41" s="10">
        <f t="shared" si="42"/>
        <v>1639761.0535320004</v>
      </c>
      <c r="E41" s="10">
        <f t="shared" si="42"/>
        <v>1788710.002823</v>
      </c>
      <c r="F41" s="10">
        <f t="shared" si="42"/>
        <v>1726220</v>
      </c>
      <c r="G41" s="10">
        <f t="shared" si="42"/>
        <v>1857181.234112</v>
      </c>
      <c r="H41" s="10">
        <f t="shared" si="42"/>
        <v>2099199.7258800003</v>
      </c>
      <c r="I41" s="10">
        <f t="shared" si="42"/>
        <v>2262816.196985</v>
      </c>
      <c r="J41" s="10">
        <f t="shared" si="42"/>
        <v>2104216.261775</v>
      </c>
      <c r="K41" s="10">
        <f t="shared" si="42"/>
        <v>2101066.6160669997</v>
      </c>
      <c r="L41" s="10">
        <f>SUM(L32:L40)</f>
        <v>2214012</v>
      </c>
      <c r="M41" s="10">
        <f>SUM(M32:M40)</f>
        <v>2257345</v>
      </c>
      <c r="O41" s="10">
        <f aca="true" t="shared" si="43" ref="O41:Y41">SUM(O32:O40)</f>
        <v>214463.42019833013</v>
      </c>
      <c r="P41" s="10">
        <f t="shared" si="43"/>
        <v>223463.58551877175</v>
      </c>
      <c r="Q41" s="10">
        <f t="shared" si="43"/>
        <v>233855.87218680046</v>
      </c>
      <c r="R41" s="10">
        <f t="shared" si="43"/>
        <v>242076.9580626183</v>
      </c>
      <c r="S41" s="10">
        <f t="shared" si="43"/>
        <v>231945.56036704005</v>
      </c>
      <c r="T41" s="10">
        <f t="shared" si="43"/>
        <v>233203.13543000002</v>
      </c>
      <c r="U41" s="10">
        <f t="shared" si="43"/>
        <v>250772.82609209477</v>
      </c>
      <c r="V41" s="10">
        <f t="shared" si="43"/>
        <v>246993.92511705993</v>
      </c>
      <c r="W41" s="10">
        <f t="shared" si="43"/>
        <v>229905.71881100003</v>
      </c>
      <c r="X41" s="10">
        <f t="shared" si="43"/>
        <v>232622.46731799995</v>
      </c>
      <c r="Y41" s="10">
        <f t="shared" si="43"/>
        <v>250957.083403</v>
      </c>
      <c r="Z41" s="10">
        <f>SUM(Z32:Z40)</f>
        <v>250918.003253</v>
      </c>
      <c r="AB41" s="10">
        <f t="shared" si="14"/>
        <v>7102.355777270851</v>
      </c>
      <c r="AC41" s="10">
        <f t="shared" si="15"/>
        <v>6847.408449608835</v>
      </c>
      <c r="AD41" s="10">
        <f t="shared" si="16"/>
        <v>7011.844681078543</v>
      </c>
      <c r="AE41" s="10">
        <f t="shared" si="17"/>
        <v>7389.013878637357</v>
      </c>
      <c r="AF41" s="10">
        <f t="shared" si="18"/>
        <v>7442.349822382285</v>
      </c>
      <c r="AG41" s="10">
        <f t="shared" si="19"/>
        <v>7963.791870497665</v>
      </c>
      <c r="AH41" s="10">
        <f t="shared" si="20"/>
        <v>8370.921836280148</v>
      </c>
      <c r="AI41" s="10">
        <f t="shared" si="21"/>
        <v>9161.424500268839</v>
      </c>
      <c r="AJ41" s="10">
        <f t="shared" si="22"/>
        <v>9152.518139424037</v>
      </c>
      <c r="AK41" s="10">
        <f t="shared" si="23"/>
        <v>9032.088088012566</v>
      </c>
      <c r="AL41" s="10">
        <f t="shared" si="24"/>
        <v>8822.273394230613</v>
      </c>
      <c r="AM41" s="10">
        <f t="shared" si="25"/>
        <v>8996.345302986987</v>
      </c>
    </row>
    <row r="43" spans="1:39" ht="15">
      <c r="A43" s="3" t="s">
        <v>34</v>
      </c>
      <c r="B43" s="16" t="s">
        <v>33</v>
      </c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3"/>
      <c r="O43" s="16" t="s">
        <v>3</v>
      </c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3"/>
      <c r="AB43" s="17" t="s">
        <v>27</v>
      </c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</row>
    <row r="44" spans="1:39" ht="15">
      <c r="A44" s="3" t="s">
        <v>31</v>
      </c>
      <c r="B44" s="6" t="s">
        <v>5</v>
      </c>
      <c r="C44" s="6" t="s">
        <v>6</v>
      </c>
      <c r="D44" s="6" t="s">
        <v>7</v>
      </c>
      <c r="E44" s="6" t="s">
        <v>8</v>
      </c>
      <c r="F44" s="6" t="s">
        <v>9</v>
      </c>
      <c r="G44" s="6" t="s">
        <v>10</v>
      </c>
      <c r="H44" s="6" t="s">
        <v>11</v>
      </c>
      <c r="I44" s="6" t="s">
        <v>12</v>
      </c>
      <c r="J44" s="6" t="s">
        <v>13</v>
      </c>
      <c r="K44" s="6" t="s">
        <v>14</v>
      </c>
      <c r="L44" s="6" t="s">
        <v>15</v>
      </c>
      <c r="M44" s="15" t="s">
        <v>35</v>
      </c>
      <c r="O44" s="11" t="s">
        <v>5</v>
      </c>
      <c r="P44" s="11" t="s">
        <v>6</v>
      </c>
      <c r="Q44" s="11" t="s">
        <v>7</v>
      </c>
      <c r="R44" s="11" t="s">
        <v>8</v>
      </c>
      <c r="S44" s="11" t="s">
        <v>9</v>
      </c>
      <c r="T44" s="11" t="s">
        <v>10</v>
      </c>
      <c r="U44" s="11" t="s">
        <v>11</v>
      </c>
      <c r="V44" s="11" t="s">
        <v>12</v>
      </c>
      <c r="W44" s="11" t="s">
        <v>13</v>
      </c>
      <c r="X44" s="11" t="s">
        <v>14</v>
      </c>
      <c r="Y44" s="11" t="s">
        <v>15</v>
      </c>
      <c r="Z44" s="12" t="s">
        <v>35</v>
      </c>
      <c r="AB44" s="11" t="s">
        <v>5</v>
      </c>
      <c r="AC44" s="11" t="s">
        <v>6</v>
      </c>
      <c r="AD44" s="11" t="s">
        <v>7</v>
      </c>
      <c r="AE44" s="11" t="s">
        <v>8</v>
      </c>
      <c r="AF44" s="11" t="s">
        <v>9</v>
      </c>
      <c r="AG44" s="11" t="s">
        <v>10</v>
      </c>
      <c r="AH44" s="11" t="s">
        <v>11</v>
      </c>
      <c r="AI44" s="11" t="s">
        <v>12</v>
      </c>
      <c r="AJ44" s="11" t="s">
        <v>13</v>
      </c>
      <c r="AK44" s="11" t="s">
        <v>14</v>
      </c>
      <c r="AL44" s="11" t="s">
        <v>15</v>
      </c>
      <c r="AM44" s="12" t="s">
        <v>35</v>
      </c>
    </row>
    <row r="45" spans="1:39" ht="15">
      <c r="A45" s="4" t="s">
        <v>16</v>
      </c>
      <c r="B45" s="8">
        <v>55252.743859999995</v>
      </c>
      <c r="C45" s="8">
        <v>21591.397600000004</v>
      </c>
      <c r="D45" s="8">
        <v>26601.069399999993</v>
      </c>
      <c r="E45" s="8">
        <v>36065.75383999999</v>
      </c>
      <c r="F45" s="8">
        <v>21762</v>
      </c>
      <c r="G45" s="8">
        <v>19459</v>
      </c>
      <c r="H45" s="8">
        <v>32117.946669999998</v>
      </c>
      <c r="I45" s="8">
        <v>44371</v>
      </c>
      <c r="J45" s="8">
        <v>30527.930379999998</v>
      </c>
      <c r="K45" s="8">
        <v>28143.22122</v>
      </c>
      <c r="L45" s="8">
        <v>31037</v>
      </c>
      <c r="M45" s="8">
        <v>13253</v>
      </c>
      <c r="O45" s="8">
        <f>O19</f>
        <v>6556.707589</v>
      </c>
      <c r="P45" s="8">
        <f aca="true" t="shared" si="44" ref="P45:X45">P19</f>
        <v>6516.431656999999</v>
      </c>
      <c r="Q45" s="8">
        <f t="shared" si="44"/>
        <v>7009.841952000001</v>
      </c>
      <c r="R45" s="8">
        <f t="shared" si="44"/>
        <v>7745.782451999998</v>
      </c>
      <c r="S45" s="8">
        <f t="shared" si="44"/>
        <v>6933.286055940066</v>
      </c>
      <c r="T45" s="8">
        <f t="shared" si="44"/>
        <v>6607.252410000002</v>
      </c>
      <c r="U45" s="8">
        <f t="shared" si="44"/>
        <v>6170.9105949999985</v>
      </c>
      <c r="V45" s="8">
        <f t="shared" si="44"/>
        <v>5682.642000059933</v>
      </c>
      <c r="W45" s="8">
        <f t="shared" si="44"/>
        <v>5910.531497999999</v>
      </c>
      <c r="X45" s="8">
        <f t="shared" si="44"/>
        <v>5562.773076000002</v>
      </c>
      <c r="Y45" s="8">
        <f aca="true" t="shared" si="45" ref="Y45:Z49">Y19</f>
        <v>4321</v>
      </c>
      <c r="Z45" s="8">
        <f t="shared" si="45"/>
        <v>2224</v>
      </c>
      <c r="AB45" s="8">
        <f aca="true" t="shared" si="46" ref="AB45:AM49">B45/O45*1000</f>
        <v>8426.903763818284</v>
      </c>
      <c r="AC45" s="8">
        <f t="shared" si="46"/>
        <v>3313.377433615277</v>
      </c>
      <c r="AD45" s="8">
        <f t="shared" si="46"/>
        <v>3794.8172843483803</v>
      </c>
      <c r="AE45" s="8">
        <f t="shared" si="46"/>
        <v>4656.179548482883</v>
      </c>
      <c r="AF45" s="8">
        <f t="shared" si="46"/>
        <v>3138.7714028264404</v>
      </c>
      <c r="AG45" s="8">
        <f t="shared" si="46"/>
        <v>2945.0971133703056</v>
      </c>
      <c r="AH45" s="8">
        <f t="shared" si="46"/>
        <v>5204.7337545327055</v>
      </c>
      <c r="AI45" s="8">
        <f t="shared" si="46"/>
        <v>7808.163878620549</v>
      </c>
      <c r="AJ45" s="8">
        <f t="shared" si="46"/>
        <v>5165.005954258092</v>
      </c>
      <c r="AK45" s="8">
        <f t="shared" si="46"/>
        <v>5059.20713203653</v>
      </c>
      <c r="AL45" s="8">
        <f t="shared" si="46"/>
        <v>7182.828049062718</v>
      </c>
      <c r="AM45" s="8">
        <f t="shared" si="46"/>
        <v>5959.082733812949</v>
      </c>
    </row>
    <row r="46" spans="1:39" ht="15">
      <c r="A46" s="4" t="s">
        <v>17</v>
      </c>
      <c r="B46" s="8">
        <v>64389.21819</v>
      </c>
      <c r="C46" s="8">
        <v>65546.51997000001</v>
      </c>
      <c r="D46" s="8">
        <v>68927.09785999998</v>
      </c>
      <c r="E46" s="8">
        <v>71566.40295000002</v>
      </c>
      <c r="F46" s="8">
        <v>66768</v>
      </c>
      <c r="G46" s="8">
        <v>70614.99972</v>
      </c>
      <c r="H46" s="8">
        <v>72207.87844</v>
      </c>
      <c r="I46" s="8">
        <v>74502</v>
      </c>
      <c r="J46" s="8">
        <v>69019.72432</v>
      </c>
      <c r="K46" s="8">
        <v>69081.19090999999</v>
      </c>
      <c r="L46" s="8">
        <v>75083</v>
      </c>
      <c r="M46" s="8">
        <v>76193</v>
      </c>
      <c r="O46" s="8">
        <f>O20</f>
        <v>24915.527369</v>
      </c>
      <c r="P46" s="8">
        <f aca="true" t="shared" si="47" ref="P46:X46">P20</f>
        <v>25526.576884</v>
      </c>
      <c r="Q46" s="8">
        <f t="shared" si="47"/>
        <v>26670.942197000004</v>
      </c>
      <c r="R46" s="8">
        <f t="shared" si="47"/>
        <v>28031.990373</v>
      </c>
      <c r="S46" s="8">
        <f t="shared" si="47"/>
        <v>25773.40801</v>
      </c>
      <c r="T46" s="8">
        <f t="shared" si="47"/>
        <v>28068.36726</v>
      </c>
      <c r="U46" s="8">
        <f t="shared" si="47"/>
        <v>28595.378933999986</v>
      </c>
      <c r="V46" s="8">
        <f t="shared" si="47"/>
        <v>29297.809095000008</v>
      </c>
      <c r="W46" s="8">
        <f t="shared" si="47"/>
        <v>28544.523689</v>
      </c>
      <c r="X46" s="8">
        <f t="shared" si="47"/>
        <v>27752.445022999993</v>
      </c>
      <c r="Y46" s="8">
        <f t="shared" si="45"/>
        <v>30875</v>
      </c>
      <c r="Z46" s="8">
        <f t="shared" si="45"/>
        <v>31838</v>
      </c>
      <c r="AB46" s="8">
        <f t="shared" si="46"/>
        <v>2584.300835233908</v>
      </c>
      <c r="AC46" s="8">
        <f t="shared" si="46"/>
        <v>2567.775548905832</v>
      </c>
      <c r="AD46" s="8">
        <f t="shared" si="46"/>
        <v>2584.351814453448</v>
      </c>
      <c r="AE46" s="8">
        <f t="shared" si="46"/>
        <v>2553.0260961751655</v>
      </c>
      <c r="AF46" s="8">
        <f t="shared" si="46"/>
        <v>2590.5770775092774</v>
      </c>
      <c r="AG46" s="8">
        <f t="shared" si="46"/>
        <v>2515.821425089904</v>
      </c>
      <c r="AH46" s="8">
        <f t="shared" si="46"/>
        <v>2525.158998824969</v>
      </c>
      <c r="AI46" s="8">
        <f t="shared" si="46"/>
        <v>2542.9205220916874</v>
      </c>
      <c r="AJ46" s="8">
        <f t="shared" si="46"/>
        <v>2417.9672805890127</v>
      </c>
      <c r="AK46" s="8">
        <f t="shared" si="46"/>
        <v>2489.192964899077</v>
      </c>
      <c r="AL46" s="8">
        <f t="shared" si="46"/>
        <v>2431.838056680162</v>
      </c>
      <c r="AM46" s="8">
        <f t="shared" si="46"/>
        <v>2393.1465544318107</v>
      </c>
    </row>
    <row r="47" spans="1:39" ht="15">
      <c r="A47" s="4" t="s">
        <v>18</v>
      </c>
      <c r="B47" s="8">
        <v>35266.706470000005</v>
      </c>
      <c r="C47" s="8">
        <v>36336.564809999996</v>
      </c>
      <c r="D47" s="8">
        <v>46786.59122</v>
      </c>
      <c r="E47" s="8">
        <v>53084.876979999986</v>
      </c>
      <c r="F47" s="8">
        <v>38227</v>
      </c>
      <c r="G47" s="8">
        <v>36780.44274</v>
      </c>
      <c r="H47" s="8">
        <v>42898.86694000001</v>
      </c>
      <c r="I47" s="8">
        <v>52076</v>
      </c>
      <c r="J47" s="8">
        <v>33485.29722</v>
      </c>
      <c r="K47" s="8">
        <v>39823.81532</v>
      </c>
      <c r="L47" s="8">
        <v>50342</v>
      </c>
      <c r="M47" s="8">
        <v>50658</v>
      </c>
      <c r="O47" s="8">
        <f>O21</f>
        <v>7589.125631</v>
      </c>
      <c r="P47" s="8">
        <f aca="true" t="shared" si="48" ref="P47:X47">P21</f>
        <v>7791.3162870000015</v>
      </c>
      <c r="Q47" s="8">
        <f t="shared" si="48"/>
        <v>9722.343088999996</v>
      </c>
      <c r="R47" s="8">
        <f t="shared" si="48"/>
        <v>12108.976100000007</v>
      </c>
      <c r="S47" s="8">
        <f t="shared" si="48"/>
        <v>8260.109744</v>
      </c>
      <c r="T47" s="8">
        <f t="shared" si="48"/>
        <v>8119.2982280000015</v>
      </c>
      <c r="U47" s="8">
        <f t="shared" si="48"/>
        <v>9779.892967000003</v>
      </c>
      <c r="V47" s="8">
        <f t="shared" si="48"/>
        <v>12338.492934999998</v>
      </c>
      <c r="W47" s="8">
        <f t="shared" si="48"/>
        <v>7912.211531999999</v>
      </c>
      <c r="X47" s="8">
        <f t="shared" si="48"/>
        <v>8761.016867</v>
      </c>
      <c r="Y47" s="8">
        <f t="shared" si="45"/>
        <v>11091</v>
      </c>
      <c r="Z47" s="8">
        <f t="shared" si="45"/>
        <v>12390</v>
      </c>
      <c r="AB47" s="8">
        <f t="shared" si="46"/>
        <v>4647.005226259906</v>
      </c>
      <c r="AC47" s="8">
        <f t="shared" si="46"/>
        <v>4663.726060079018</v>
      </c>
      <c r="AD47" s="8">
        <f t="shared" si="46"/>
        <v>4812.2752706531255</v>
      </c>
      <c r="AE47" s="8">
        <f t="shared" si="46"/>
        <v>4383.927802120276</v>
      </c>
      <c r="AF47" s="8">
        <f t="shared" si="46"/>
        <v>4627.904614435351</v>
      </c>
      <c r="AG47" s="8">
        <f t="shared" si="46"/>
        <v>4530.0026809164265</v>
      </c>
      <c r="AH47" s="8">
        <f t="shared" si="46"/>
        <v>4386.4352181309505</v>
      </c>
      <c r="AI47" s="8">
        <f t="shared" si="46"/>
        <v>4220.612701594906</v>
      </c>
      <c r="AJ47" s="8">
        <f t="shared" si="46"/>
        <v>4232.103386590802</v>
      </c>
      <c r="AK47" s="8">
        <f t="shared" si="46"/>
        <v>4545.569986288214</v>
      </c>
      <c r="AL47" s="8">
        <f t="shared" si="46"/>
        <v>4538.995582003426</v>
      </c>
      <c r="AM47" s="8">
        <f t="shared" si="46"/>
        <v>4088.61985472155</v>
      </c>
    </row>
    <row r="48" spans="1:39" ht="15">
      <c r="A48" s="4" t="s">
        <v>19</v>
      </c>
      <c r="B48" s="8">
        <v>30894.829299999998</v>
      </c>
      <c r="C48" s="8">
        <v>34686.18044</v>
      </c>
      <c r="D48" s="8">
        <v>32230.352369999993</v>
      </c>
      <c r="E48" s="8">
        <v>37140.68670000002</v>
      </c>
      <c r="F48" s="8">
        <v>33088</v>
      </c>
      <c r="G48" s="8">
        <v>34123.599010000005</v>
      </c>
      <c r="H48" s="8">
        <v>30825.921220000004</v>
      </c>
      <c r="I48" s="8">
        <v>33568</v>
      </c>
      <c r="J48" s="8">
        <v>34757.93881</v>
      </c>
      <c r="K48" s="8">
        <v>29458.926740000003</v>
      </c>
      <c r="L48" s="8">
        <v>28085</v>
      </c>
      <c r="M48" s="8">
        <v>34128</v>
      </c>
      <c r="O48" s="8">
        <f>O22</f>
        <v>2303.838597</v>
      </c>
      <c r="P48" s="8">
        <f aca="true" t="shared" si="49" ref="P48:X48">P22</f>
        <v>2437.963143</v>
      </c>
      <c r="Q48" s="8">
        <f t="shared" si="49"/>
        <v>2512.118445000001</v>
      </c>
      <c r="R48" s="8">
        <f t="shared" si="49"/>
        <v>2755.6355090000015</v>
      </c>
      <c r="S48" s="8">
        <f t="shared" si="49"/>
        <v>2318.716475</v>
      </c>
      <c r="T48" s="8">
        <f t="shared" si="49"/>
        <v>2500.0427059999993</v>
      </c>
      <c r="U48" s="8">
        <f t="shared" si="49"/>
        <v>2152.8338750000003</v>
      </c>
      <c r="V48" s="8">
        <f t="shared" si="49"/>
        <v>2785.5520350000006</v>
      </c>
      <c r="W48" s="8">
        <f t="shared" si="49"/>
        <v>2945.2034739999995</v>
      </c>
      <c r="X48" s="8">
        <f t="shared" si="49"/>
        <v>2626.8553099999995</v>
      </c>
      <c r="Y48" s="8">
        <f t="shared" si="45"/>
        <v>2729</v>
      </c>
      <c r="Z48" s="8">
        <f t="shared" si="45"/>
        <v>3187</v>
      </c>
      <c r="AB48" s="8">
        <f t="shared" si="46"/>
        <v>13410.15353255669</v>
      </c>
      <c r="AC48" s="8">
        <f t="shared" si="46"/>
        <v>14227.524538093478</v>
      </c>
      <c r="AD48" s="8">
        <f t="shared" si="46"/>
        <v>12829.949333857934</v>
      </c>
      <c r="AE48" s="8">
        <f t="shared" si="46"/>
        <v>13478.083940599998</v>
      </c>
      <c r="AF48" s="8">
        <f t="shared" si="46"/>
        <v>14269.963730688547</v>
      </c>
      <c r="AG48" s="8">
        <f t="shared" si="46"/>
        <v>13649.206442795867</v>
      </c>
      <c r="AH48" s="8">
        <f t="shared" si="46"/>
        <v>14318.76447967914</v>
      </c>
      <c r="AI48" s="8">
        <f t="shared" si="46"/>
        <v>12050.753164264617</v>
      </c>
      <c r="AJ48" s="8">
        <f t="shared" si="46"/>
        <v>11801.540748148664</v>
      </c>
      <c r="AK48" s="8">
        <f t="shared" si="46"/>
        <v>11214.522028622889</v>
      </c>
      <c r="AL48" s="8">
        <f t="shared" si="46"/>
        <v>10291.315500183216</v>
      </c>
      <c r="AM48" s="8">
        <f t="shared" si="46"/>
        <v>10708.503294634453</v>
      </c>
    </row>
    <row r="49" spans="1:39" ht="15">
      <c r="A49" s="4" t="s">
        <v>26</v>
      </c>
      <c r="B49" s="8">
        <v>80508.78745999999</v>
      </c>
      <c r="C49" s="8">
        <v>101197.16497999997</v>
      </c>
      <c r="D49" s="8">
        <v>102784.63312999997</v>
      </c>
      <c r="E49" s="8">
        <v>85650.89020000002</v>
      </c>
      <c r="F49" s="8">
        <v>84072</v>
      </c>
      <c r="G49" s="8">
        <v>90805</v>
      </c>
      <c r="H49" s="8">
        <v>80577</v>
      </c>
      <c r="I49" s="8">
        <v>72034</v>
      </c>
      <c r="J49" s="8">
        <v>75665.95923</v>
      </c>
      <c r="K49" s="8">
        <v>83463.91175000001</v>
      </c>
      <c r="L49" s="8">
        <v>82538</v>
      </c>
      <c r="M49" s="8">
        <v>80157</v>
      </c>
      <c r="O49" s="8">
        <f aca="true" t="shared" si="50" ref="O49:X49">O23</f>
        <v>35220.43294811128</v>
      </c>
      <c r="P49" s="8">
        <f t="shared" si="50"/>
        <v>37910.60103005299</v>
      </c>
      <c r="Q49" s="8">
        <f t="shared" si="50"/>
        <v>37408.601504209</v>
      </c>
      <c r="R49" s="8">
        <f t="shared" si="50"/>
        <v>38170.26248616801</v>
      </c>
      <c r="S49" s="8">
        <f t="shared" si="50"/>
        <v>36435.862966</v>
      </c>
      <c r="T49" s="8">
        <f t="shared" si="50"/>
        <v>36173.871439999995</v>
      </c>
      <c r="U49" s="8">
        <f t="shared" si="50"/>
        <v>37337.55893809482</v>
      </c>
      <c r="V49" s="8">
        <f t="shared" si="50"/>
        <v>33904.387372000005</v>
      </c>
      <c r="W49" s="8">
        <f t="shared" si="50"/>
        <v>32335.453508</v>
      </c>
      <c r="X49" s="8">
        <f t="shared" si="50"/>
        <v>34632.06858999999</v>
      </c>
      <c r="Y49" s="8">
        <f t="shared" si="45"/>
        <v>33890</v>
      </c>
      <c r="Z49" s="8">
        <f t="shared" si="45"/>
        <v>41377</v>
      </c>
      <c r="AB49" s="8">
        <f t="shared" si="46"/>
        <v>2285.8545656894694</v>
      </c>
      <c r="AC49" s="8">
        <f t="shared" si="46"/>
        <v>2669.3632448553803</v>
      </c>
      <c r="AD49" s="8">
        <f t="shared" si="46"/>
        <v>2747.620306480456</v>
      </c>
      <c r="AE49" s="8">
        <f t="shared" si="46"/>
        <v>2243.916720013069</v>
      </c>
      <c r="AF49" s="8">
        <f t="shared" si="46"/>
        <v>2307.396975294684</v>
      </c>
      <c r="AG49" s="8">
        <f t="shared" si="46"/>
        <v>2510.2372620142205</v>
      </c>
      <c r="AH49" s="8">
        <f t="shared" si="46"/>
        <v>2158.068237229852</v>
      </c>
      <c r="AI49" s="8">
        <f t="shared" si="46"/>
        <v>2124.6217844800053</v>
      </c>
      <c r="AJ49" s="8">
        <f t="shared" si="46"/>
        <v>2340.0308646136587</v>
      </c>
      <c r="AK49" s="8">
        <f t="shared" si="46"/>
        <v>2410.0180886711523</v>
      </c>
      <c r="AL49" s="8">
        <f t="shared" si="46"/>
        <v>2435.4676895839484</v>
      </c>
      <c r="AM49" s="8">
        <f t="shared" si="46"/>
        <v>1937.2356623244798</v>
      </c>
    </row>
    <row r="50" spans="1:39" ht="15">
      <c r="A50" s="4" t="s">
        <v>20</v>
      </c>
      <c r="B50" s="8">
        <v>0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O50" s="8">
        <f>O25</f>
        <v>0</v>
      </c>
      <c r="P50" s="8">
        <f aca="true" t="shared" si="51" ref="P50:X50">P25</f>
        <v>0</v>
      </c>
      <c r="Q50" s="8">
        <f t="shared" si="51"/>
        <v>0</v>
      </c>
      <c r="R50" s="8">
        <f t="shared" si="51"/>
        <v>0</v>
      </c>
      <c r="S50" s="8">
        <f t="shared" si="51"/>
        <v>0</v>
      </c>
      <c r="T50" s="8">
        <f t="shared" si="51"/>
        <v>0</v>
      </c>
      <c r="U50" s="8">
        <f t="shared" si="51"/>
        <v>0</v>
      </c>
      <c r="V50" s="8">
        <f t="shared" si="51"/>
        <v>0</v>
      </c>
      <c r="W50" s="8">
        <f t="shared" si="51"/>
        <v>0</v>
      </c>
      <c r="X50" s="8">
        <f t="shared" si="51"/>
        <v>0</v>
      </c>
      <c r="Y50" s="8">
        <f>Y25</f>
        <v>0</v>
      </c>
      <c r="Z50" s="8">
        <f>Z25</f>
        <v>0</v>
      </c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</row>
    <row r="51" spans="1:39" ht="15">
      <c r="A51" s="4" t="s">
        <v>22</v>
      </c>
      <c r="B51" s="8">
        <v>14431.412379999998</v>
      </c>
      <c r="C51" s="8">
        <v>14107.95504</v>
      </c>
      <c r="D51" s="8">
        <v>14525.944100000004</v>
      </c>
      <c r="E51" s="8">
        <v>14584.54851</v>
      </c>
      <c r="F51" s="8">
        <v>15662</v>
      </c>
      <c r="G51" s="8">
        <v>17189.458950000004</v>
      </c>
      <c r="H51" s="8">
        <v>16829.2391</v>
      </c>
      <c r="I51" s="8">
        <v>15871</v>
      </c>
      <c r="J51" s="8">
        <v>17464.716229999998</v>
      </c>
      <c r="K51" s="8">
        <v>17474.692469999995</v>
      </c>
      <c r="L51" s="8">
        <v>17685</v>
      </c>
      <c r="M51" s="8">
        <v>16521</v>
      </c>
      <c r="O51" s="8">
        <f>O24</f>
        <v>2523.74456821882</v>
      </c>
      <c r="P51" s="8">
        <f aca="true" t="shared" si="52" ref="P51:X51">P24</f>
        <v>2652.735532718778</v>
      </c>
      <c r="Q51" s="8">
        <f t="shared" si="52"/>
        <v>2567.1305315914224</v>
      </c>
      <c r="R51" s="8">
        <f t="shared" si="52"/>
        <v>2279.988812450287</v>
      </c>
      <c r="S51" s="8">
        <f t="shared" si="52"/>
        <v>2372.5050861</v>
      </c>
      <c r="T51" s="8">
        <f t="shared" si="52"/>
        <v>2576.1239780000005</v>
      </c>
      <c r="U51" s="8">
        <f t="shared" si="52"/>
        <v>2755.7598989999997</v>
      </c>
      <c r="V51" s="8">
        <f t="shared" si="52"/>
        <v>2493.592786000001</v>
      </c>
      <c r="W51" s="8">
        <f t="shared" si="52"/>
        <v>2602.720938</v>
      </c>
      <c r="X51" s="8">
        <f t="shared" si="52"/>
        <v>2726.1589450000006</v>
      </c>
      <c r="Y51" s="8">
        <f>Y24</f>
        <v>2756</v>
      </c>
      <c r="Z51" s="8">
        <f>Z24</f>
        <v>2391</v>
      </c>
      <c r="AB51" s="8">
        <f aca="true" t="shared" si="53" ref="AB51:AM51">B51/O51*1000</f>
        <v>5718.253963468751</v>
      </c>
      <c r="AC51" s="8">
        <f t="shared" si="53"/>
        <v>5318.266697148213</v>
      </c>
      <c r="AD51" s="8">
        <f t="shared" si="53"/>
        <v>5658.436110373805</v>
      </c>
      <c r="AE51" s="8">
        <f t="shared" si="53"/>
        <v>6396.763190397455</v>
      </c>
      <c r="AF51" s="8">
        <f t="shared" si="53"/>
        <v>6601.461085061655</v>
      </c>
      <c r="AG51" s="8">
        <f t="shared" si="53"/>
        <v>6672.605471164168</v>
      </c>
      <c r="AH51" s="8">
        <f t="shared" si="53"/>
        <v>6106.932286120766</v>
      </c>
      <c r="AI51" s="8">
        <f t="shared" si="53"/>
        <v>6364.712028806773</v>
      </c>
      <c r="AJ51" s="8">
        <f t="shared" si="53"/>
        <v>6710.176252479972</v>
      </c>
      <c r="AK51" s="8">
        <f t="shared" si="53"/>
        <v>6410.00500064386</v>
      </c>
      <c r="AL51" s="8">
        <f t="shared" si="53"/>
        <v>6416.908563134978</v>
      </c>
      <c r="AM51" s="8">
        <f t="shared" si="53"/>
        <v>6909.661229611042</v>
      </c>
    </row>
    <row r="52" spans="1:39" ht="15">
      <c r="A52" s="4" t="s">
        <v>21</v>
      </c>
      <c r="B52" s="8">
        <v>0</v>
      </c>
      <c r="C52" s="8">
        <v>0</v>
      </c>
      <c r="D52" s="8">
        <v>0</v>
      </c>
      <c r="E52" s="8">
        <v>0</v>
      </c>
      <c r="F52" s="8">
        <v>151</v>
      </c>
      <c r="G52" s="8">
        <v>0</v>
      </c>
      <c r="H52" s="8">
        <v>0</v>
      </c>
      <c r="I52" s="8">
        <v>0</v>
      </c>
      <c r="J52" s="8">
        <v>41.74786</v>
      </c>
      <c r="K52" s="8">
        <v>38.58158</v>
      </c>
      <c r="L52" s="8">
        <v>55</v>
      </c>
      <c r="M52" s="8">
        <v>22</v>
      </c>
      <c r="O52" s="8">
        <f>O26</f>
        <v>0</v>
      </c>
      <c r="P52" s="8">
        <f aca="true" t="shared" si="54" ref="P52:X52">P26</f>
        <v>0</v>
      </c>
      <c r="Q52" s="8">
        <f t="shared" si="54"/>
        <v>0</v>
      </c>
      <c r="R52" s="8">
        <f t="shared" si="54"/>
        <v>0</v>
      </c>
      <c r="S52" s="8">
        <v>56</v>
      </c>
      <c r="T52" s="8">
        <v>0</v>
      </c>
      <c r="U52" s="8">
        <v>0</v>
      </c>
      <c r="V52" s="8">
        <v>0</v>
      </c>
      <c r="W52" s="8">
        <f t="shared" si="54"/>
        <v>15.3572</v>
      </c>
      <c r="X52" s="8">
        <f t="shared" si="54"/>
        <v>14.375600000000004</v>
      </c>
      <c r="Y52" s="8">
        <f>Y26</f>
        <v>20</v>
      </c>
      <c r="Z52" s="8">
        <f>Z26</f>
        <v>8</v>
      </c>
      <c r="AB52" s="8"/>
      <c r="AC52" s="8"/>
      <c r="AD52" s="8"/>
      <c r="AE52" s="8"/>
      <c r="AF52" s="8">
        <f>F52/S52*1000</f>
        <v>2696.4285714285716</v>
      </c>
      <c r="AG52" s="8"/>
      <c r="AH52" s="8"/>
      <c r="AI52" s="8"/>
      <c r="AJ52" s="8">
        <f aca="true" t="shared" si="55" ref="AJ52:AM54">J52/W52*1000</f>
        <v>2718.4551871434896</v>
      </c>
      <c r="AK52" s="8">
        <f t="shared" si="55"/>
        <v>2683.823979520854</v>
      </c>
      <c r="AL52" s="8">
        <f t="shared" si="55"/>
        <v>2750</v>
      </c>
      <c r="AM52" s="8">
        <f t="shared" si="55"/>
        <v>2750</v>
      </c>
    </row>
    <row r="53" spans="1:39" ht="15.75" thickBot="1">
      <c r="A53" s="7" t="s">
        <v>23</v>
      </c>
      <c r="B53" s="9">
        <v>92.93402</v>
      </c>
      <c r="C53" s="9">
        <v>92.09054999999998</v>
      </c>
      <c r="D53" s="9">
        <v>92.96660714800001</v>
      </c>
      <c r="E53" s="9">
        <v>116.40301583400006</v>
      </c>
      <c r="F53" s="9">
        <v>95</v>
      </c>
      <c r="G53" s="9">
        <v>118.14131</v>
      </c>
      <c r="H53" s="9">
        <v>1061.3588200000002</v>
      </c>
      <c r="I53" s="9">
        <v>205</v>
      </c>
      <c r="J53" s="9">
        <v>682.73421</v>
      </c>
      <c r="K53" s="9">
        <v>1258.6846</v>
      </c>
      <c r="L53" s="9">
        <v>298</v>
      </c>
      <c r="M53" s="9">
        <v>284</v>
      </c>
      <c r="O53" s="9">
        <f>O27</f>
        <v>112.358599</v>
      </c>
      <c r="P53" s="9">
        <f>P27</f>
        <v>99.52732800000001</v>
      </c>
      <c r="Q53" s="9">
        <f>Q27</f>
        <v>89.900855</v>
      </c>
      <c r="R53" s="9">
        <f>R27</f>
        <v>109.47150300000004</v>
      </c>
      <c r="S53" s="9">
        <v>96</v>
      </c>
      <c r="T53" s="9">
        <v>89.14905</v>
      </c>
      <c r="U53" s="9">
        <v>2089.1733530000006</v>
      </c>
      <c r="V53" s="9">
        <v>206.83536300000014</v>
      </c>
      <c r="W53" s="9">
        <f>W27</f>
        <v>282.51802899999996</v>
      </c>
      <c r="X53" s="9">
        <f>X27</f>
        <v>237.05879200000004</v>
      </c>
      <c r="Y53" s="9">
        <f>Y27</f>
        <v>126</v>
      </c>
      <c r="Z53" s="9">
        <f>Z27</f>
        <v>213</v>
      </c>
      <c r="AB53" s="9">
        <f aca="true" t="shared" si="56" ref="AB53:AE54">B53/O53*1000</f>
        <v>827.1197827947285</v>
      </c>
      <c r="AC53" s="9">
        <f t="shared" si="56"/>
        <v>925.2790349199364</v>
      </c>
      <c r="AD53" s="9">
        <f t="shared" si="56"/>
        <v>1034.1014793240843</v>
      </c>
      <c r="AE53" s="9">
        <f t="shared" si="56"/>
        <v>1063.3179653521338</v>
      </c>
      <c r="AF53" s="9">
        <f>F53/S53*1000</f>
        <v>989.5833333333334</v>
      </c>
      <c r="AG53" s="9">
        <f aca="true" t="shared" si="57" ref="AG53:AI54">G53/T53*1000</f>
        <v>1325.2110931075542</v>
      </c>
      <c r="AH53" s="9">
        <f t="shared" si="57"/>
        <v>508.02812436599163</v>
      </c>
      <c r="AI53" s="9">
        <f t="shared" si="57"/>
        <v>991.1264545221885</v>
      </c>
      <c r="AJ53" s="9">
        <f t="shared" si="55"/>
        <v>2416.604039100103</v>
      </c>
      <c r="AK53" s="9">
        <f t="shared" si="55"/>
        <v>5309.588348868326</v>
      </c>
      <c r="AL53" s="9">
        <f t="shared" si="55"/>
        <v>2365.0793650793653</v>
      </c>
      <c r="AM53" s="9">
        <f t="shared" si="55"/>
        <v>1333.3333333333333</v>
      </c>
    </row>
    <row r="54" spans="1:39" ht="15.75" thickTop="1">
      <c r="A54" s="5" t="s">
        <v>24</v>
      </c>
      <c r="B54" s="10">
        <f aca="true" t="shared" si="58" ref="B54:L54">SUM(B45:B53)</f>
        <v>280836.63167999993</v>
      </c>
      <c r="C54" s="10">
        <f t="shared" si="58"/>
        <v>273557.87339</v>
      </c>
      <c r="D54" s="10">
        <f t="shared" si="58"/>
        <v>291948.65468714794</v>
      </c>
      <c r="E54" s="10">
        <f t="shared" si="58"/>
        <v>298209.562195834</v>
      </c>
      <c r="F54" s="10">
        <f t="shared" si="58"/>
        <v>259825</v>
      </c>
      <c r="G54" s="10">
        <f t="shared" si="58"/>
        <v>269090.64173</v>
      </c>
      <c r="H54" s="10">
        <f t="shared" si="58"/>
        <v>276518.21119000006</v>
      </c>
      <c r="I54" s="10">
        <f t="shared" si="58"/>
        <v>292627</v>
      </c>
      <c r="J54" s="10">
        <f t="shared" si="58"/>
        <v>261646.04825999995</v>
      </c>
      <c r="K54" s="10">
        <f t="shared" si="58"/>
        <v>268743.02459</v>
      </c>
      <c r="L54" s="10">
        <f t="shared" si="58"/>
        <v>285123</v>
      </c>
      <c r="M54" s="10">
        <f>SUM(M45:M53)</f>
        <v>271216</v>
      </c>
      <c r="O54" s="10">
        <f aca="true" t="shared" si="59" ref="O54:Y54">SUM(O45:O53)</f>
        <v>79221.7353013301</v>
      </c>
      <c r="P54" s="10">
        <f t="shared" si="59"/>
        <v>82935.15186177177</v>
      </c>
      <c r="Q54" s="10">
        <f t="shared" si="59"/>
        <v>85980.87857380042</v>
      </c>
      <c r="R54" s="10">
        <f t="shared" si="59"/>
        <v>91202.1072356183</v>
      </c>
      <c r="S54" s="10">
        <f t="shared" si="59"/>
        <v>82245.88833704007</v>
      </c>
      <c r="T54" s="10">
        <f t="shared" si="59"/>
        <v>84134.105072</v>
      </c>
      <c r="U54" s="10">
        <f t="shared" si="59"/>
        <v>88881.50856109482</v>
      </c>
      <c r="V54" s="10">
        <f t="shared" si="59"/>
        <v>86709.31158605994</v>
      </c>
      <c r="W54" s="10">
        <f t="shared" si="59"/>
        <v>80548.51986799999</v>
      </c>
      <c r="X54" s="10">
        <f t="shared" si="59"/>
        <v>82312.75220299998</v>
      </c>
      <c r="Y54" s="10">
        <f t="shared" si="59"/>
        <v>85808</v>
      </c>
      <c r="Z54" s="10">
        <f>SUM(Z45:Z53)</f>
        <v>93628</v>
      </c>
      <c r="AB54" s="10">
        <f t="shared" si="56"/>
        <v>3544.9442076950413</v>
      </c>
      <c r="AC54" s="10">
        <f t="shared" si="56"/>
        <v>3298.455085075863</v>
      </c>
      <c r="AD54" s="10">
        <f t="shared" si="56"/>
        <v>3395.5067630131052</v>
      </c>
      <c r="AE54" s="10">
        <f t="shared" si="56"/>
        <v>3269.766140659637</v>
      </c>
      <c r="AF54" s="10">
        <f>F54/S54*1000</f>
        <v>3159.1244894243036</v>
      </c>
      <c r="AG54" s="10">
        <f t="shared" si="57"/>
        <v>3198.353883953701</v>
      </c>
      <c r="AH54" s="10">
        <f t="shared" si="57"/>
        <v>3111.0881854568065</v>
      </c>
      <c r="AI54" s="10">
        <f t="shared" si="57"/>
        <v>3374.8047890977027</v>
      </c>
      <c r="AJ54" s="10">
        <f t="shared" si="55"/>
        <v>3248.303614874315</v>
      </c>
      <c r="AK54" s="10">
        <f t="shared" si="55"/>
        <v>3264.9014569118654</v>
      </c>
      <c r="AL54" s="10">
        <f t="shared" si="55"/>
        <v>3322.8020697370875</v>
      </c>
      <c r="AM54" s="10">
        <f t="shared" si="55"/>
        <v>2896.7402913658307</v>
      </c>
    </row>
    <row r="57" ht="15">
      <c r="A57" t="s">
        <v>28</v>
      </c>
    </row>
    <row r="58" ht="15">
      <c r="A58" t="s">
        <v>29</v>
      </c>
    </row>
  </sheetData>
  <sheetProtection/>
  <mergeCells count="12">
    <mergeCell ref="B5:L5"/>
    <mergeCell ref="B17:L17"/>
    <mergeCell ref="B30:L30"/>
    <mergeCell ref="B43:L43"/>
    <mergeCell ref="O5:Y5"/>
    <mergeCell ref="O17:Y17"/>
    <mergeCell ref="O30:Y30"/>
    <mergeCell ref="O43:Y43"/>
    <mergeCell ref="AB5:AM5"/>
    <mergeCell ref="AB17:AM17"/>
    <mergeCell ref="AB30:AM30"/>
    <mergeCell ref="AB43:AM4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Oswaldo Alberto Munoz Rendon</dc:creator>
  <cp:keywords/>
  <dc:description/>
  <cp:lastModifiedBy>Maryori Cardona Gomez</cp:lastModifiedBy>
  <dcterms:created xsi:type="dcterms:W3CDTF">2016-10-28T13:50:23Z</dcterms:created>
  <dcterms:modified xsi:type="dcterms:W3CDTF">2017-02-23T23:23:34Z</dcterms:modified>
  <cp:category/>
  <cp:version/>
  <cp:contentType/>
  <cp:contentStatus/>
</cp:coreProperties>
</file>