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<sst xmlns="http://schemas.openxmlformats.org/spreadsheetml/2006/main" count="194" uniqueCount="35">
  <si>
    <t>Informe Toneladas / Volume report</t>
  </si>
  <si>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</si>
  <si>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</si>
  <si>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</si>
  <si>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</si>
  <si>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</si>
  <si>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</si>
  <si>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</si>
  <si>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</si>
  <si>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</si>
  <si>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</si>
  <si>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</si>
  <si>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</si>
  <si>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</si>
  <si>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</si>
  <si>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</si>
  <si>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</si>
  <si>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</si>
  <si>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</si>
  <si>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</si>
  <si>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</si>
  <si>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Pastas / Pata</t>
  </si>
  <si>
    <t>A. Consumidor / Consumer Food</t>
  </si>
  <si>
    <t>Otros / Others</t>
  </si>
  <si>
    <t>Total / Total</t>
  </si>
  <si>
    <t>$/KIL</t>
  </si>
  <si>
    <t>TMLUC / TMLUC</t>
  </si>
  <si>
    <t>US/KIL</t>
  </si>
  <si>
    <t>* Mercado Internacional: Ventas de las compañías Nacionales al exterior más las ventas de las compañías del exterior</t>
  </si>
  <si>
    <t>* International markets: includes exports from Colombia plus sales from international operations</t>
  </si>
  <si>
    <t>Internacional / International</t>
  </si>
  <si>
    <t>NEGOCIO / Business unit</t>
  </si>
  <si>
    <t>Total</t>
  </si>
  <si>
    <t>MILES DOLARES / thousand dollars</t>
  </si>
  <si>
    <t>* Internacional / International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</si>
</sst>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sz val="20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17" fontId="36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3" fillId="34" borderId="0" xfId="0" applyFont="1" applyFill="1" applyAlignment="1">
      <alignment/>
    </xf>
    <xf numFmtId="0" fontId="0" fillId="0" borderId="10" xfId="0" applyFont="1" applyBorder="1" applyAlignment="1">
      <alignment/>
    </xf>
    <xf numFmtId="164" fontId="0" fillId="0" borderId="0" xfId="47" applyNumberFormat="1" applyFont="1" applyAlignment="1">
      <alignment/>
    </xf>
    <xf numFmtId="164" fontId="0" fillId="0" borderId="10" xfId="47" applyNumberFormat="1" applyFont="1" applyBorder="1" applyAlignment="1">
      <alignment/>
    </xf>
    <xf numFmtId="164" fontId="35" fillId="0" borderId="0" xfId="47" applyNumberFormat="1" applyFont="1" applyAlignment="1">
      <alignment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 quotePrefix="1">
      <alignment horizontal="center"/>
    </xf>
    <xf numFmtId="0" fontId="23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11.421875" defaultRowHeight="15"/>
  <cols>
    <col min="1" max="1" width="30.57421875" style="0" customWidth="1"/>
    <col min="2" max="12" width="11.57421875" style="0" customWidth="1"/>
    <col min="13" max="13" width="2.28125" style="0" customWidth="1"/>
    <col min="14" max="24" width="9.00390625" style="0" bestFit="1" customWidth="1"/>
    <col min="25" max="25" width="2.57421875" style="0" customWidth="1"/>
    <col min="26" max="36" width="8.00390625" style="0" bestFit="1" customWidth="1"/>
  </cols>
  <sheetData>
    <row r="1" ht="26.25">
      <c r="A1" s="2" t="s">
        <v>0</v>
      </c>
    </row>
    <row r="2" ht="21">
      <c r="A2" s="1">
        <v>42614</v>
      </c>
    </row>
    <row r="5" spans="1:36" ht="15">
      <c r="A5" s="3" t="s">
        <v>1</v>
      </c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N5" s="13" t="s">
        <v>3</v>
      </c>
      <c r="O5" s="13"/>
      <c r="P5" s="13"/>
      <c r="Q5" s="13"/>
      <c r="R5" s="13"/>
      <c r="S5" s="13"/>
      <c r="T5" s="13"/>
      <c r="U5" s="13"/>
      <c r="V5" s="13"/>
      <c r="W5" s="13"/>
      <c r="X5" s="13"/>
      <c r="Z5" s="12" t="s">
        <v>25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5">
      <c r="A6" s="3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N6" s="11" t="s">
        <v>5</v>
      </c>
      <c r="O6" s="11" t="s">
        <v>6</v>
      </c>
      <c r="P6" s="11" t="s">
        <v>7</v>
      </c>
      <c r="Q6" s="11" t="s">
        <v>8</v>
      </c>
      <c r="R6" s="11" t="s">
        <v>9</v>
      </c>
      <c r="S6" s="11" t="s">
        <v>10</v>
      </c>
      <c r="T6" s="11" t="s">
        <v>11</v>
      </c>
      <c r="U6" s="11" t="s">
        <v>12</v>
      </c>
      <c r="V6" s="11" t="s">
        <v>13</v>
      </c>
      <c r="W6" s="11" t="s">
        <v>14</v>
      </c>
      <c r="X6" s="11" t="s">
        <v>15</v>
      </c>
      <c r="Z6" s="11" t="s">
        <v>5</v>
      </c>
      <c r="AA6" s="11" t="s">
        <v>6</v>
      </c>
      <c r="AB6" s="11" t="s">
        <v>7</v>
      </c>
      <c r="AC6" s="11" t="s">
        <v>8</v>
      </c>
      <c r="AD6" s="11" t="s">
        <v>9</v>
      </c>
      <c r="AE6" s="11" t="s">
        <v>10</v>
      </c>
      <c r="AF6" s="11" t="s">
        <v>11</v>
      </c>
      <c r="AG6" s="11" t="s">
        <v>12</v>
      </c>
      <c r="AH6" s="11" t="s">
        <v>13</v>
      </c>
      <c r="AI6" s="11" t="s">
        <v>14</v>
      </c>
      <c r="AJ6" s="11" t="s">
        <v>15</v>
      </c>
    </row>
    <row r="7" spans="1:36" ht="15">
      <c r="A7" s="4" t="s">
        <v>16</v>
      </c>
      <c r="B7" s="8">
        <v>331706.597562</v>
      </c>
      <c r="C7" s="8">
        <v>346624.363132</v>
      </c>
      <c r="D7" s="8">
        <v>360973.543288</v>
      </c>
      <c r="E7" s="8">
        <v>420701.43836499983</v>
      </c>
      <c r="F7" s="8">
        <v>365383.43106</v>
      </c>
      <c r="G7" s="8">
        <v>370853.85635</v>
      </c>
      <c r="H7" s="8">
        <v>389593.8764749999</v>
      </c>
      <c r="I7" s="8">
        <v>446784.9552290002</v>
      </c>
      <c r="J7" s="8">
        <v>393030.06848</v>
      </c>
      <c r="K7" s="8">
        <v>401894.54716200003</v>
      </c>
      <c r="L7" s="8">
        <v>409425</v>
      </c>
      <c r="N7" s="8">
        <v>35601.177245000006</v>
      </c>
      <c r="O7" s="8">
        <v>37458.402084999994</v>
      </c>
      <c r="P7" s="8">
        <v>38368.065322000024</v>
      </c>
      <c r="Q7" s="8">
        <v>41365.41407</v>
      </c>
      <c r="R7" s="8">
        <v>37664.53304019498</v>
      </c>
      <c r="S7" s="8">
        <v>36975.896457999996</v>
      </c>
      <c r="T7" s="8">
        <v>40153.47282300002</v>
      </c>
      <c r="U7" s="8">
        <v>41878.89042180501</v>
      </c>
      <c r="V7" s="8">
        <v>36899.735114</v>
      </c>
      <c r="W7" s="8">
        <v>37427.615065</v>
      </c>
      <c r="X7" s="8">
        <v>38587</v>
      </c>
      <c r="Z7" s="8">
        <f aca="true" t="shared" si="0" ref="Z7:AJ12">B7/N7*1000</f>
        <v>9317.292944535602</v>
      </c>
      <c r="AA7" s="8">
        <f t="shared" si="0"/>
        <v>9253.581141700752</v>
      </c>
      <c r="AB7" s="8">
        <f t="shared" si="0"/>
        <v>9408.176832961653</v>
      </c>
      <c r="AC7" s="8">
        <f t="shared" si="0"/>
        <v>10170.366907317164</v>
      </c>
      <c r="AD7" s="8">
        <f t="shared" si="0"/>
        <v>9700.994584748169</v>
      </c>
      <c r="AE7" s="8">
        <f t="shared" si="0"/>
        <v>10029.610959432552</v>
      </c>
      <c r="AF7" s="8">
        <f t="shared" si="0"/>
        <v>9702.61970097489</v>
      </c>
      <c r="AG7" s="8">
        <f t="shared" si="0"/>
        <v>10668.50030478299</v>
      </c>
      <c r="AH7" s="8">
        <f t="shared" si="0"/>
        <v>10651.297828175515</v>
      </c>
      <c r="AI7" s="8">
        <f t="shared" si="0"/>
        <v>10737.914944995442</v>
      </c>
      <c r="AJ7" s="8">
        <f t="shared" si="0"/>
        <v>10610.43874880141</v>
      </c>
    </row>
    <row r="8" spans="1:36" ht="15">
      <c r="A8" s="4" t="s">
        <v>17</v>
      </c>
      <c r="B8" s="8">
        <v>155234.569829</v>
      </c>
      <c r="C8" s="8">
        <v>164648.54534399998</v>
      </c>
      <c r="D8" s="8">
        <v>186823.988913</v>
      </c>
      <c r="E8" s="8">
        <v>197396.53869700004</v>
      </c>
      <c r="F8" s="8">
        <v>171028.07876499998</v>
      </c>
      <c r="G8" s="8">
        <v>180917.39679800003</v>
      </c>
      <c r="H8" s="8">
        <v>213175.30287699998</v>
      </c>
      <c r="I8" s="8">
        <v>220286.41528099997</v>
      </c>
      <c r="J8" s="8">
        <v>189616.821351</v>
      </c>
      <c r="K8" s="8">
        <v>201264.14065099994</v>
      </c>
      <c r="L8" s="8">
        <v>228516</v>
      </c>
      <c r="N8" s="8">
        <v>40998.838422</v>
      </c>
      <c r="O8" s="8">
        <v>42309.83820699999</v>
      </c>
      <c r="P8" s="8">
        <v>46188.79639200001</v>
      </c>
      <c r="Q8" s="8">
        <v>46062.712697999996</v>
      </c>
      <c r="R8" s="8">
        <v>43134.408404</v>
      </c>
      <c r="S8" s="8">
        <v>44303.078748000014</v>
      </c>
      <c r="T8" s="8">
        <v>50273.19740399998</v>
      </c>
      <c r="U8" s="8">
        <v>47487.138388</v>
      </c>
      <c r="V8" s="8">
        <v>44145.847867</v>
      </c>
      <c r="W8" s="8">
        <v>43318.03995700001</v>
      </c>
      <c r="X8" s="8">
        <v>51126</v>
      </c>
      <c r="Z8" s="8">
        <f t="shared" si="0"/>
        <v>3786.3162909927964</v>
      </c>
      <c r="AA8" s="8">
        <f t="shared" si="0"/>
        <v>3891.4955084077715</v>
      </c>
      <c r="AB8" s="8">
        <f t="shared" si="0"/>
        <v>4044.7901548990844</v>
      </c>
      <c r="AC8" s="8">
        <f t="shared" si="0"/>
        <v>4285.386750693275</v>
      </c>
      <c r="AD8" s="8">
        <f t="shared" si="0"/>
        <v>3965.0034645923174</v>
      </c>
      <c r="AE8" s="8">
        <f t="shared" si="0"/>
        <v>4083.630346032492</v>
      </c>
      <c r="AF8" s="8">
        <f t="shared" si="0"/>
        <v>4240.3370759155</v>
      </c>
      <c r="AG8" s="8">
        <f t="shared" si="0"/>
        <v>4638.864811796416</v>
      </c>
      <c r="AH8" s="8">
        <f t="shared" si="0"/>
        <v>4295.235690619565</v>
      </c>
      <c r="AI8" s="8">
        <f t="shared" si="0"/>
        <v>4646.196846643716</v>
      </c>
      <c r="AJ8" s="8">
        <f t="shared" si="0"/>
        <v>4469.663185072174</v>
      </c>
    </row>
    <row r="9" spans="1:36" ht="15">
      <c r="A9" s="4" t="s">
        <v>18</v>
      </c>
      <c r="B9" s="8">
        <v>164635.467876</v>
      </c>
      <c r="C9" s="8">
        <v>173114.47020399995</v>
      </c>
      <c r="D9" s="8">
        <v>196553.492523</v>
      </c>
      <c r="E9" s="8">
        <v>189512.63464399998</v>
      </c>
      <c r="F9" s="8">
        <v>181958.546138</v>
      </c>
      <c r="G9" s="8">
        <v>189436.77811400002</v>
      </c>
      <c r="H9" s="8">
        <v>216453.368236</v>
      </c>
      <c r="I9" s="8">
        <v>208199.1973790001</v>
      </c>
      <c r="J9" s="8">
        <v>201887.855184</v>
      </c>
      <c r="K9" s="8">
        <v>216749.75986199998</v>
      </c>
      <c r="L9" s="8">
        <v>241021</v>
      </c>
      <c r="N9" s="8">
        <v>14218.882006</v>
      </c>
      <c r="O9" s="8">
        <v>14735.739215000001</v>
      </c>
      <c r="P9" s="8">
        <v>15569.741885</v>
      </c>
      <c r="Q9" s="8">
        <v>15451.717642999998</v>
      </c>
      <c r="R9" s="8">
        <v>14810.923155</v>
      </c>
      <c r="S9" s="8">
        <v>14252.681489999999</v>
      </c>
      <c r="T9" s="8">
        <v>15238.052421000004</v>
      </c>
      <c r="U9" s="8">
        <v>14912.874964999995</v>
      </c>
      <c r="V9" s="8">
        <v>14521.598872999999</v>
      </c>
      <c r="W9" s="8">
        <v>14909.578710000003</v>
      </c>
      <c r="X9" s="8">
        <v>15869</v>
      </c>
      <c r="Z9" s="8">
        <f t="shared" si="0"/>
        <v>11578.650684809685</v>
      </c>
      <c r="AA9" s="8">
        <f t="shared" si="0"/>
        <v>11747.932538584895</v>
      </c>
      <c r="AB9" s="8">
        <f t="shared" si="0"/>
        <v>12624.068785132593</v>
      </c>
      <c r="AC9" s="8">
        <f t="shared" si="0"/>
        <v>12264.826411052998</v>
      </c>
      <c r="AD9" s="8">
        <f t="shared" si="0"/>
        <v>12285.429087286355</v>
      </c>
      <c r="AE9" s="8">
        <f t="shared" si="0"/>
        <v>13291.307902089378</v>
      </c>
      <c r="AF9" s="8">
        <f t="shared" si="0"/>
        <v>14204.792204133602</v>
      </c>
      <c r="AG9" s="8">
        <f t="shared" si="0"/>
        <v>13961.03688038936</v>
      </c>
      <c r="AH9" s="8">
        <f t="shared" si="0"/>
        <v>13902.591370938497</v>
      </c>
      <c r="AI9" s="8">
        <f t="shared" si="0"/>
        <v>14537.61800235333</v>
      </c>
      <c r="AJ9" s="8">
        <f t="shared" si="0"/>
        <v>15188.165605898294</v>
      </c>
    </row>
    <row r="10" spans="1:36" ht="15">
      <c r="A10" s="4" t="s">
        <v>19</v>
      </c>
      <c r="B10" s="8">
        <v>121849.46281</v>
      </c>
      <c r="C10" s="8">
        <v>122693.28106000001</v>
      </c>
      <c r="D10" s="8">
        <v>127705.93793999996</v>
      </c>
      <c r="E10" s="8">
        <v>129861.55633300004</v>
      </c>
      <c r="F10" s="8">
        <v>126489.129455</v>
      </c>
      <c r="G10" s="8">
        <v>131230.483091</v>
      </c>
      <c r="H10" s="8">
        <v>134909.875588</v>
      </c>
      <c r="I10" s="8">
        <v>138571.83945299994</v>
      </c>
      <c r="J10" s="8">
        <v>134189.685924</v>
      </c>
      <c r="K10" s="8">
        <v>139162.669287</v>
      </c>
      <c r="L10" s="8">
        <v>146713</v>
      </c>
      <c r="N10" s="8">
        <v>7016.946948999999</v>
      </c>
      <c r="O10" s="8">
        <v>7079.504947999999</v>
      </c>
      <c r="P10" s="8">
        <v>7426.594828000001</v>
      </c>
      <c r="Q10" s="8">
        <v>7760.434853</v>
      </c>
      <c r="R10" s="8">
        <v>7196.377293</v>
      </c>
      <c r="S10" s="8">
        <v>7453.796813</v>
      </c>
      <c r="T10" s="8">
        <v>8028.076299000003</v>
      </c>
      <c r="U10" s="8">
        <v>7946.604920999998</v>
      </c>
      <c r="V10" s="8">
        <v>7510.606482</v>
      </c>
      <c r="W10" s="8">
        <v>7628.118643999997</v>
      </c>
      <c r="X10" s="8">
        <v>8069</v>
      </c>
      <c r="Z10" s="8">
        <f t="shared" si="0"/>
        <v>17365.02551545798</v>
      </c>
      <c r="AA10" s="8">
        <f t="shared" si="0"/>
        <v>17330.77128432004</v>
      </c>
      <c r="AB10" s="8">
        <f t="shared" si="0"/>
        <v>17195.759415677112</v>
      </c>
      <c r="AC10" s="8">
        <f t="shared" si="0"/>
        <v>16733.798916280914</v>
      </c>
      <c r="AD10" s="8">
        <f t="shared" si="0"/>
        <v>17576.778468527136</v>
      </c>
      <c r="AE10" s="8">
        <f t="shared" si="0"/>
        <v>17605.85730779834</v>
      </c>
      <c r="AF10" s="8">
        <f t="shared" si="0"/>
        <v>16804.757523892084</v>
      </c>
      <c r="AG10" s="8">
        <f t="shared" si="0"/>
        <v>17437.86696716289</v>
      </c>
      <c r="AH10" s="8">
        <f t="shared" si="0"/>
        <v>17866.691091538403</v>
      </c>
      <c r="AI10" s="8">
        <f t="shared" si="0"/>
        <v>18243.380285709154</v>
      </c>
      <c r="AJ10" s="8">
        <f t="shared" si="0"/>
        <v>18182.30263973231</v>
      </c>
    </row>
    <row r="11" spans="1:36" ht="15">
      <c r="A11" s="4" t="s">
        <v>20</v>
      </c>
      <c r="B11" s="8">
        <v>99588.08807199998</v>
      </c>
      <c r="C11" s="8">
        <v>107118.23878000001</v>
      </c>
      <c r="D11" s="8">
        <v>111594.74785299996</v>
      </c>
      <c r="E11" s="8">
        <v>103767.63361899997</v>
      </c>
      <c r="F11" s="8">
        <v>106996.143949</v>
      </c>
      <c r="G11" s="8">
        <v>105017.80386799999</v>
      </c>
      <c r="H11" s="8">
        <v>114150.42219700007</v>
      </c>
      <c r="I11" s="8">
        <v>117572.879439</v>
      </c>
      <c r="J11" s="8">
        <v>118998.306565</v>
      </c>
      <c r="K11" s="8">
        <v>104384.761522</v>
      </c>
      <c r="L11" s="8">
        <v>111270</v>
      </c>
      <c r="N11" s="8">
        <v>13534.059799</v>
      </c>
      <c r="O11" s="8">
        <v>14431.167116</v>
      </c>
      <c r="P11" s="8">
        <v>14993.117658</v>
      </c>
      <c r="Q11" s="8">
        <v>14078.231569000009</v>
      </c>
      <c r="R11" s="8">
        <v>14355.096556000002</v>
      </c>
      <c r="S11" s="8">
        <v>13779.751485999997</v>
      </c>
      <c r="T11" s="8">
        <v>14239.013692999997</v>
      </c>
      <c r="U11" s="8">
        <v>14300.000538000004</v>
      </c>
      <c r="V11" s="8">
        <v>14383.399136</v>
      </c>
      <c r="W11" s="8">
        <v>13079.501980000006</v>
      </c>
      <c r="X11" s="8">
        <v>12987</v>
      </c>
      <c r="Z11" s="8">
        <f t="shared" si="0"/>
        <v>7358.330726406152</v>
      </c>
      <c r="AA11" s="8">
        <f t="shared" si="0"/>
        <v>7422.7010136440595</v>
      </c>
      <c r="AB11" s="8">
        <f t="shared" si="0"/>
        <v>7443.064904746842</v>
      </c>
      <c r="AC11" s="8">
        <f t="shared" si="0"/>
        <v>7370.786104093803</v>
      </c>
      <c r="AD11" s="8">
        <f t="shared" si="0"/>
        <v>7453.5300777394505</v>
      </c>
      <c r="AE11" s="8">
        <f t="shared" si="0"/>
        <v>7621.168202829809</v>
      </c>
      <c r="AF11" s="8">
        <f t="shared" si="0"/>
        <v>8016.736598344396</v>
      </c>
      <c r="AG11" s="8">
        <f t="shared" si="0"/>
        <v>8221.879371722298</v>
      </c>
      <c r="AH11" s="8">
        <f t="shared" si="0"/>
        <v>8273.3090724821</v>
      </c>
      <c r="AI11" s="8">
        <f t="shared" si="0"/>
        <v>7980.790222870546</v>
      </c>
      <c r="AJ11" s="8">
        <f t="shared" si="0"/>
        <v>8567.798567798567</v>
      </c>
    </row>
    <row r="12" spans="1:36" ht="15">
      <c r="A12" s="4" t="s">
        <v>21</v>
      </c>
      <c r="B12" s="8">
        <v>54755.887919</v>
      </c>
      <c r="C12" s="8">
        <v>59593.890606999994</v>
      </c>
      <c r="D12" s="8">
        <v>61716.14403200001</v>
      </c>
      <c r="E12" s="8">
        <v>61280.618997000034</v>
      </c>
      <c r="F12" s="8">
        <v>60816.476363</v>
      </c>
      <c r="G12" s="8">
        <v>63492.32771</v>
      </c>
      <c r="H12" s="8">
        <v>66234.87904100002</v>
      </c>
      <c r="I12" s="8">
        <v>66994.40330300001</v>
      </c>
      <c r="J12" s="8">
        <v>65440.783213</v>
      </c>
      <c r="K12" s="8">
        <v>73243.89156599998</v>
      </c>
      <c r="L12" s="8">
        <v>74363</v>
      </c>
      <c r="N12" s="8">
        <v>21727.826029</v>
      </c>
      <c r="O12" s="8">
        <v>22289.620561000007</v>
      </c>
      <c r="P12" s="8">
        <v>22936.321127999996</v>
      </c>
      <c r="Q12" s="8">
        <v>23530.473937000017</v>
      </c>
      <c r="R12" s="8">
        <v>23415.829252</v>
      </c>
      <c r="S12" s="8">
        <v>22290.989599000008</v>
      </c>
      <c r="T12" s="8">
        <v>23271.807792999985</v>
      </c>
      <c r="U12" s="8">
        <v>22565.160471000007</v>
      </c>
      <c r="V12" s="8">
        <v>22526.751283</v>
      </c>
      <c r="W12" s="8">
        <v>24261.67949300001</v>
      </c>
      <c r="X12" s="8">
        <v>25957</v>
      </c>
      <c r="Z12" s="8">
        <f t="shared" si="0"/>
        <v>2520.0812932650347</v>
      </c>
      <c r="AA12" s="8">
        <f t="shared" si="0"/>
        <v>2673.616199248856</v>
      </c>
      <c r="AB12" s="8">
        <f t="shared" si="0"/>
        <v>2690.760374673109</v>
      </c>
      <c r="AC12" s="8">
        <f t="shared" si="0"/>
        <v>2604.3087428273416</v>
      </c>
      <c r="AD12" s="8">
        <f t="shared" si="0"/>
        <v>2597.23777913206</v>
      </c>
      <c r="AE12" s="8">
        <f t="shared" si="0"/>
        <v>2848.340466358134</v>
      </c>
      <c r="AF12" s="8">
        <f t="shared" si="0"/>
        <v>2846.14240673314</v>
      </c>
      <c r="AG12" s="8">
        <f t="shared" si="0"/>
        <v>2968.9309495094876</v>
      </c>
      <c r="AH12" s="8">
        <f t="shared" si="0"/>
        <v>2905.025335916299</v>
      </c>
      <c r="AI12" s="8">
        <f t="shared" si="0"/>
        <v>3018.912667902168</v>
      </c>
      <c r="AJ12" s="8">
        <f t="shared" si="0"/>
        <v>2864.85341141118</v>
      </c>
    </row>
    <row r="13" spans="1:36" ht="15">
      <c r="A13" s="4" t="s">
        <v>22</v>
      </c>
      <c r="B13" s="8">
        <v>0</v>
      </c>
      <c r="C13" s="8">
        <v>0</v>
      </c>
      <c r="D13" s="8">
        <v>0</v>
      </c>
      <c r="E13" s="8">
        <v>0</v>
      </c>
      <c r="F13" s="8">
        <v>34444.989992</v>
      </c>
      <c r="G13" s="8">
        <v>104252.34672399999</v>
      </c>
      <c r="H13" s="8">
        <v>105119.896159</v>
      </c>
      <c r="I13" s="8">
        <v>119281.78903799999</v>
      </c>
      <c r="J13" s="8">
        <v>105182.401966</v>
      </c>
      <c r="K13" s="8">
        <v>109940.2483</v>
      </c>
      <c r="L13" s="8">
        <v>109532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 thickBot="1">
      <c r="A14" s="7" t="s">
        <v>23</v>
      </c>
      <c r="B14" s="9">
        <v>29436.909043</v>
      </c>
      <c r="C14" s="9">
        <v>34237.390052</v>
      </c>
      <c r="D14" s="9">
        <v>35485.125420000004</v>
      </c>
      <c r="E14" s="9">
        <v>38200.052058999994</v>
      </c>
      <c r="F14" s="9">
        <v>36334.95547</v>
      </c>
      <c r="G14" s="9">
        <v>41019.67948600001</v>
      </c>
      <c r="H14" s="9">
        <v>43145.54826699999</v>
      </c>
      <c r="I14" s="9">
        <v>45688.73873199997</v>
      </c>
      <c r="J14" s="9">
        <v>44532.636097</v>
      </c>
      <c r="K14" s="9">
        <v>51046.920517</v>
      </c>
      <c r="L14" s="9">
        <v>51780</v>
      </c>
      <c r="N14" s="9">
        <v>2143.954447</v>
      </c>
      <c r="O14" s="9">
        <v>2224.1615250000004</v>
      </c>
      <c r="P14" s="9">
        <v>2392.356399999998</v>
      </c>
      <c r="Q14" s="9">
        <v>2625.866057000003</v>
      </c>
      <c r="R14" s="9">
        <v>2635.3973880000003</v>
      </c>
      <c r="S14" s="9">
        <v>2977.861108</v>
      </c>
      <c r="T14" s="9">
        <v>2947.4011549999996</v>
      </c>
      <c r="U14" s="9">
        <v>3148.829877</v>
      </c>
      <c r="V14" s="9">
        <v>2452.820855</v>
      </c>
      <c r="W14" s="9">
        <v>1743.5524910000013</v>
      </c>
      <c r="X14" s="9">
        <v>1996</v>
      </c>
      <c r="Z14" s="9">
        <f aca="true" t="shared" si="1" ref="Z14:AJ15">B14/N14*1000</f>
        <v>13730.193327657022</v>
      </c>
      <c r="AA14" s="9">
        <f t="shared" si="1"/>
        <v>15393.391921928871</v>
      </c>
      <c r="AB14" s="9">
        <f t="shared" si="1"/>
        <v>14832.708629868039</v>
      </c>
      <c r="AC14" s="9">
        <f t="shared" si="1"/>
        <v>14547.601145597942</v>
      </c>
      <c r="AD14" s="9">
        <f t="shared" si="1"/>
        <v>13787.277636172566</v>
      </c>
      <c r="AE14" s="9">
        <f t="shared" si="1"/>
        <v>13774.880022376117</v>
      </c>
      <c r="AF14" s="9">
        <f t="shared" si="1"/>
        <v>14638.505584422219</v>
      </c>
      <c r="AG14" s="9">
        <f t="shared" si="1"/>
        <v>14509.75140502961</v>
      </c>
      <c r="AH14" s="9">
        <f t="shared" si="1"/>
        <v>18155.68226526678</v>
      </c>
      <c r="AI14" s="9">
        <f t="shared" si="1"/>
        <v>29277.535824414685</v>
      </c>
      <c r="AJ14" s="9">
        <f t="shared" si="1"/>
        <v>25941.88376753507</v>
      </c>
    </row>
    <row r="15" spans="1:58" ht="15.75" thickTop="1">
      <c r="A15" s="5" t="s">
        <v>24</v>
      </c>
      <c r="B15" s="10">
        <f aca="true" t="shared" si="2" ref="B15:L15">SUM(B7:B14)</f>
        <v>957206.9831109998</v>
      </c>
      <c r="C15" s="10">
        <f t="shared" si="2"/>
        <v>1008030.179179</v>
      </c>
      <c r="D15" s="10">
        <f t="shared" si="2"/>
        <v>1080852.979969</v>
      </c>
      <c r="E15" s="10">
        <f t="shared" si="2"/>
        <v>1140720.4727139997</v>
      </c>
      <c r="F15" s="10">
        <f t="shared" si="2"/>
        <v>1083451.751192</v>
      </c>
      <c r="G15" s="10">
        <f t="shared" si="2"/>
        <v>1186220.672141</v>
      </c>
      <c r="H15" s="10">
        <f t="shared" si="2"/>
        <v>1282783.16884</v>
      </c>
      <c r="I15" s="10">
        <f t="shared" si="2"/>
        <v>1363380.217854</v>
      </c>
      <c r="J15" s="10">
        <f t="shared" si="2"/>
        <v>1252878.5587799998</v>
      </c>
      <c r="K15" s="10">
        <f t="shared" si="2"/>
        <v>1297686.938867</v>
      </c>
      <c r="L15" s="10">
        <f t="shared" si="2"/>
        <v>1372620</v>
      </c>
      <c r="M15" s="5"/>
      <c r="N15" s="10">
        <f aca="true" t="shared" si="3" ref="N15:V15">SUM(N7:N14)</f>
        <v>135241.684897</v>
      </c>
      <c r="O15" s="10">
        <f t="shared" si="3"/>
        <v>140528.433657</v>
      </c>
      <c r="P15" s="10">
        <f t="shared" si="3"/>
        <v>147874.99361300003</v>
      </c>
      <c r="Q15" s="10">
        <f t="shared" si="3"/>
        <v>150874.85082700002</v>
      </c>
      <c r="R15" s="10">
        <f t="shared" si="3"/>
        <v>143212.565088195</v>
      </c>
      <c r="S15" s="10">
        <f t="shared" si="3"/>
        <v>142034.055702</v>
      </c>
      <c r="T15" s="10">
        <f t="shared" si="3"/>
        <v>154151.02158799997</v>
      </c>
      <c r="U15" s="10">
        <f t="shared" si="3"/>
        <v>152239.49958180502</v>
      </c>
      <c r="V15" s="10">
        <f t="shared" si="3"/>
        <v>142440.75960999998</v>
      </c>
      <c r="W15" s="10">
        <f>SUM(W7:W14)</f>
        <v>142368.08634000004</v>
      </c>
      <c r="X15" s="10">
        <f>SUM(X7:X14)</f>
        <v>154591</v>
      </c>
      <c r="Y15" s="5"/>
      <c r="Z15" s="10">
        <f t="shared" si="1"/>
        <v>7077.751093089443</v>
      </c>
      <c r="AA15" s="10">
        <f t="shared" si="1"/>
        <v>7173.140359903158</v>
      </c>
      <c r="AB15" s="10">
        <f t="shared" si="1"/>
        <v>7309.234330705524</v>
      </c>
      <c r="AC15" s="10">
        <f t="shared" si="1"/>
        <v>7560.70654891319</v>
      </c>
      <c r="AD15" s="10">
        <f t="shared" si="1"/>
        <v>7565.340028123753</v>
      </c>
      <c r="AE15" s="10">
        <f t="shared" si="1"/>
        <v>8351.66373499744</v>
      </c>
      <c r="AF15" s="10">
        <f t="shared" si="1"/>
        <v>8321.600179001729</v>
      </c>
      <c r="AG15" s="10">
        <f t="shared" si="1"/>
        <v>8955.49592319433</v>
      </c>
      <c r="AH15" s="10">
        <f t="shared" si="1"/>
        <v>8795.786839457729</v>
      </c>
      <c r="AI15" s="10">
        <f t="shared" si="1"/>
        <v>9115.012867194797</v>
      </c>
      <c r="AJ15" s="10">
        <f t="shared" si="1"/>
        <v>8879.0421175877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7" spans="1:36" ht="15">
      <c r="A17" s="3" t="s">
        <v>30</v>
      </c>
      <c r="B17" s="13" t="s">
        <v>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N17" s="13" t="s">
        <v>3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Z17" s="12" t="s">
        <v>25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15">
      <c r="A18" s="3" t="s">
        <v>31</v>
      </c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  <c r="J18" s="11" t="s">
        <v>13</v>
      </c>
      <c r="K18" s="11" t="s">
        <v>14</v>
      </c>
      <c r="L18" s="11" t="s">
        <v>15</v>
      </c>
      <c r="N18" s="11" t="s">
        <v>5</v>
      </c>
      <c r="O18" s="11" t="s">
        <v>6</v>
      </c>
      <c r="P18" s="11" t="s">
        <v>7</v>
      </c>
      <c r="Q18" s="11" t="s">
        <v>8</v>
      </c>
      <c r="R18" s="11" t="s">
        <v>9</v>
      </c>
      <c r="S18" s="11" t="s">
        <v>10</v>
      </c>
      <c r="T18" s="11" t="s">
        <v>11</v>
      </c>
      <c r="U18" s="11" t="s">
        <v>12</v>
      </c>
      <c r="V18" s="11" t="s">
        <v>13</v>
      </c>
      <c r="W18" s="11" t="s">
        <v>14</v>
      </c>
      <c r="X18" s="11" t="s">
        <v>15</v>
      </c>
      <c r="Z18" s="11" t="s">
        <v>5</v>
      </c>
      <c r="AA18" s="11" t="s">
        <v>6</v>
      </c>
      <c r="AB18" s="11" t="s">
        <v>7</v>
      </c>
      <c r="AC18" s="11" t="s">
        <v>8</v>
      </c>
      <c r="AD18" s="11" t="s">
        <v>9</v>
      </c>
      <c r="AE18" s="11" t="s">
        <v>10</v>
      </c>
      <c r="AF18" s="11" t="s">
        <v>11</v>
      </c>
      <c r="AG18" s="11" t="s">
        <v>12</v>
      </c>
      <c r="AH18" s="11" t="s">
        <v>13</v>
      </c>
      <c r="AI18" s="11" t="s">
        <v>14</v>
      </c>
      <c r="AJ18" s="11" t="s">
        <v>15</v>
      </c>
    </row>
    <row r="19" spans="1:36" ht="15">
      <c r="A19" s="4" t="s">
        <v>16</v>
      </c>
      <c r="B19" s="8">
        <v>111853.061353</v>
      </c>
      <c r="C19" s="8">
        <v>41187.71566300002</v>
      </c>
      <c r="D19" s="8">
        <v>51467.18185799999</v>
      </c>
      <c r="E19" s="8">
        <v>80079.164591</v>
      </c>
      <c r="F19" s="8">
        <v>53911.804962</v>
      </c>
      <c r="G19" s="8">
        <v>48768.48908100001</v>
      </c>
      <c r="H19" s="8">
        <v>97000.78733399998</v>
      </c>
      <c r="I19" s="8">
        <v>136226.26929099992</v>
      </c>
      <c r="J19" s="8">
        <v>98416.56598300001</v>
      </c>
      <c r="K19" s="8">
        <v>83286.81887800002</v>
      </c>
      <c r="L19" s="8">
        <v>91832</v>
      </c>
      <c r="N19" s="8">
        <v>6556.707589</v>
      </c>
      <c r="O19" s="8">
        <v>6516.431656999999</v>
      </c>
      <c r="P19" s="8">
        <v>7009.841952000001</v>
      </c>
      <c r="Q19" s="8">
        <v>7745.782451999998</v>
      </c>
      <c r="R19" s="8">
        <v>6933.286055940066</v>
      </c>
      <c r="S19" s="8">
        <v>6607.252410000002</v>
      </c>
      <c r="T19" s="8">
        <v>6170.9105949999985</v>
      </c>
      <c r="U19" s="8">
        <v>5682.642000059933</v>
      </c>
      <c r="V19" s="8">
        <v>5910.531497999999</v>
      </c>
      <c r="W19" s="8">
        <v>5562.773076000002</v>
      </c>
      <c r="X19" s="8">
        <v>4321</v>
      </c>
      <c r="Z19" s="8">
        <f aca="true" t="shared" si="4" ref="Z19:AJ24">B19/N19*1000</f>
        <v>17059.333489364795</v>
      </c>
      <c r="AA19" s="8">
        <f t="shared" si="4"/>
        <v>6320.593513592039</v>
      </c>
      <c r="AB19" s="8">
        <f t="shared" si="4"/>
        <v>7342.1315645092</v>
      </c>
      <c r="AC19" s="8">
        <f t="shared" si="4"/>
        <v>10338.421597462135</v>
      </c>
      <c r="AD19" s="8">
        <f t="shared" si="4"/>
        <v>7775.794122299522</v>
      </c>
      <c r="AE19" s="8">
        <f t="shared" si="4"/>
        <v>7381.054340710437</v>
      </c>
      <c r="AF19" s="8">
        <f t="shared" si="4"/>
        <v>15719.039490313666</v>
      </c>
      <c r="AG19" s="8">
        <f t="shared" si="4"/>
        <v>23972.347596340434</v>
      </c>
      <c r="AH19" s="8">
        <f t="shared" si="4"/>
        <v>16651.051773652187</v>
      </c>
      <c r="AI19" s="8">
        <f t="shared" si="4"/>
        <v>14972.176240179959</v>
      </c>
      <c r="AJ19" s="8">
        <f t="shared" si="4"/>
        <v>21252.487850034715</v>
      </c>
    </row>
    <row r="20" spans="1:36" ht="15">
      <c r="A20" s="4" t="s">
        <v>17</v>
      </c>
      <c r="B20" s="8">
        <v>129541.41090387576</v>
      </c>
      <c r="C20" s="8">
        <v>125174.42624212422</v>
      </c>
      <c r="D20" s="8">
        <v>131667.86207100007</v>
      </c>
      <c r="E20" s="8">
        <v>155260.83360500002</v>
      </c>
      <c r="F20" s="8">
        <v>165287.202387</v>
      </c>
      <c r="G20" s="8">
        <v>176298.23411199998</v>
      </c>
      <c r="H20" s="8">
        <v>212326.24981600008</v>
      </c>
      <c r="I20" s="8">
        <v>227522.34824600004</v>
      </c>
      <c r="J20" s="8">
        <v>224847.57325999998</v>
      </c>
      <c r="K20" s="8">
        <v>206755.07004800002</v>
      </c>
      <c r="L20" s="8">
        <v>221494</v>
      </c>
      <c r="N20" s="8">
        <v>24915.527369</v>
      </c>
      <c r="O20" s="8">
        <v>25526.576884</v>
      </c>
      <c r="P20" s="8">
        <v>26670.942197000004</v>
      </c>
      <c r="Q20" s="8">
        <v>28031.990373</v>
      </c>
      <c r="R20" s="8">
        <v>25773.40801</v>
      </c>
      <c r="S20" s="8">
        <v>28068.36726</v>
      </c>
      <c r="T20" s="8">
        <v>28595.378933999986</v>
      </c>
      <c r="U20" s="8">
        <v>29297.809095000008</v>
      </c>
      <c r="V20" s="8">
        <v>28544.523689</v>
      </c>
      <c r="W20" s="8">
        <v>27752.445022999993</v>
      </c>
      <c r="X20" s="8">
        <v>30875</v>
      </c>
      <c r="Z20" s="8">
        <f t="shared" si="4"/>
        <v>5199.224121784061</v>
      </c>
      <c r="AA20" s="8">
        <f t="shared" si="4"/>
        <v>4903.690252357466</v>
      </c>
      <c r="AB20" s="8">
        <f t="shared" si="4"/>
        <v>4936.7533062184175</v>
      </c>
      <c r="AC20" s="8">
        <f t="shared" si="4"/>
        <v>5538.701731095947</v>
      </c>
      <c r="AD20" s="8">
        <f t="shared" si="4"/>
        <v>6413.090667825888</v>
      </c>
      <c r="AE20" s="8">
        <f t="shared" si="4"/>
        <v>6281.029191293259</v>
      </c>
      <c r="AF20" s="8">
        <f t="shared" si="4"/>
        <v>7425.194480061377</v>
      </c>
      <c r="AG20" s="8">
        <f t="shared" si="4"/>
        <v>7765.848548887883</v>
      </c>
      <c r="AH20" s="8">
        <f t="shared" si="4"/>
        <v>7877.082683521809</v>
      </c>
      <c r="AI20" s="8">
        <f t="shared" si="4"/>
        <v>7449.976745351648</v>
      </c>
      <c r="AJ20" s="8">
        <f t="shared" si="4"/>
        <v>7173.894736842105</v>
      </c>
    </row>
    <row r="21" spans="1:36" ht="15">
      <c r="A21" s="4" t="s">
        <v>18</v>
      </c>
      <c r="B21" s="8">
        <v>70912.006674</v>
      </c>
      <c r="C21" s="8">
        <v>69401.11119299999</v>
      </c>
      <c r="D21" s="8">
        <v>89569.435141</v>
      </c>
      <c r="E21" s="8">
        <v>114691.16842900004</v>
      </c>
      <c r="F21" s="8">
        <v>94551.972666</v>
      </c>
      <c r="G21" s="8">
        <v>91927.238104</v>
      </c>
      <c r="H21" s="8">
        <v>126753.99069299997</v>
      </c>
      <c r="I21" s="8">
        <v>158871.53695699997</v>
      </c>
      <c r="J21" s="8">
        <v>109268.70112499999</v>
      </c>
      <c r="K21" s="8">
        <v>119197.34822700001</v>
      </c>
      <c r="L21" s="8">
        <v>148435</v>
      </c>
      <c r="N21" s="8">
        <v>7589.125631</v>
      </c>
      <c r="O21" s="8">
        <v>7791.3162870000015</v>
      </c>
      <c r="P21" s="8">
        <v>9722.343088999996</v>
      </c>
      <c r="Q21" s="8">
        <v>12108.976100000007</v>
      </c>
      <c r="R21" s="8">
        <v>8260.109744</v>
      </c>
      <c r="S21" s="8">
        <v>8119.2982280000015</v>
      </c>
      <c r="T21" s="8">
        <v>9779.892967000003</v>
      </c>
      <c r="U21" s="8">
        <v>12338.492934999998</v>
      </c>
      <c r="V21" s="8">
        <v>7912.211531999999</v>
      </c>
      <c r="W21" s="8">
        <v>8761.016867</v>
      </c>
      <c r="X21" s="8">
        <v>11091</v>
      </c>
      <c r="Z21" s="8">
        <f t="shared" si="4"/>
        <v>9343.896796798199</v>
      </c>
      <c r="AA21" s="8">
        <f t="shared" si="4"/>
        <v>8907.495041472956</v>
      </c>
      <c r="AB21" s="8">
        <f t="shared" si="4"/>
        <v>9212.741653021912</v>
      </c>
      <c r="AC21" s="8">
        <f t="shared" si="4"/>
        <v>9471.582690546393</v>
      </c>
      <c r="AD21" s="8">
        <f t="shared" si="4"/>
        <v>11446.81797172016</v>
      </c>
      <c r="AE21" s="8">
        <f t="shared" si="4"/>
        <v>11322.06694748348</v>
      </c>
      <c r="AF21" s="8">
        <f t="shared" si="4"/>
        <v>12960.672588207472</v>
      </c>
      <c r="AG21" s="8">
        <f t="shared" si="4"/>
        <v>12876.089307984841</v>
      </c>
      <c r="AH21" s="8">
        <f t="shared" si="4"/>
        <v>13810.133953456087</v>
      </c>
      <c r="AI21" s="8">
        <f t="shared" si="4"/>
        <v>13605.423895025131</v>
      </c>
      <c r="AJ21" s="8">
        <f t="shared" si="4"/>
        <v>13383.373906771256</v>
      </c>
    </row>
    <row r="22" spans="1:36" ht="15">
      <c r="A22" s="4" t="s">
        <v>19</v>
      </c>
      <c r="B22" s="8">
        <v>61846.891535</v>
      </c>
      <c r="C22" s="8">
        <v>66392.010917</v>
      </c>
      <c r="D22" s="8">
        <v>61511.25014500003</v>
      </c>
      <c r="E22" s="8">
        <v>80456.998919</v>
      </c>
      <c r="F22" s="8">
        <v>81716.96396200001</v>
      </c>
      <c r="G22" s="8">
        <v>85230.17774700001</v>
      </c>
      <c r="H22" s="8">
        <v>90746.12362200001</v>
      </c>
      <c r="I22" s="8">
        <v>102208.60118</v>
      </c>
      <c r="J22" s="8">
        <v>113601.714857</v>
      </c>
      <c r="K22" s="8">
        <v>88169.59396700001</v>
      </c>
      <c r="L22" s="8">
        <v>82885</v>
      </c>
      <c r="N22" s="8">
        <v>2303.838597</v>
      </c>
      <c r="O22" s="8">
        <v>2437.963143</v>
      </c>
      <c r="P22" s="8">
        <v>2512.118445000001</v>
      </c>
      <c r="Q22" s="8">
        <v>2755.6355090000015</v>
      </c>
      <c r="R22" s="8">
        <v>2318.716475</v>
      </c>
      <c r="S22" s="8">
        <v>2500.0427059999993</v>
      </c>
      <c r="T22" s="8">
        <v>2152.8338750000003</v>
      </c>
      <c r="U22" s="8">
        <v>2785.5520350000006</v>
      </c>
      <c r="V22" s="8">
        <v>2945.2034739999995</v>
      </c>
      <c r="W22" s="8">
        <v>2626.8553099999995</v>
      </c>
      <c r="X22" s="8">
        <v>2729</v>
      </c>
      <c r="Z22" s="8">
        <f t="shared" si="4"/>
        <v>26845.149489003026</v>
      </c>
      <c r="AA22" s="8">
        <f t="shared" si="4"/>
        <v>27232.57367841184</v>
      </c>
      <c r="AB22" s="8">
        <f t="shared" si="4"/>
        <v>24485.80809054965</v>
      </c>
      <c r="AC22" s="8">
        <f t="shared" si="4"/>
        <v>29197.257277395594</v>
      </c>
      <c r="AD22" s="8">
        <f t="shared" si="4"/>
        <v>35242.32688345392</v>
      </c>
      <c r="AE22" s="8">
        <f t="shared" si="4"/>
        <v>34091.48873435286</v>
      </c>
      <c r="AF22" s="8">
        <f t="shared" si="4"/>
        <v>42151.93967161076</v>
      </c>
      <c r="AG22" s="8">
        <f t="shared" si="4"/>
        <v>36692.404197001466</v>
      </c>
      <c r="AH22" s="8">
        <f t="shared" si="4"/>
        <v>38571.771308796175</v>
      </c>
      <c r="AI22" s="8">
        <f t="shared" si="4"/>
        <v>33564.69373526326</v>
      </c>
      <c r="AJ22" s="8">
        <f t="shared" si="4"/>
        <v>30371.931110296813</v>
      </c>
    </row>
    <row r="23" spans="1:36" ht="15">
      <c r="A23" s="4" t="s">
        <v>26</v>
      </c>
      <c r="B23" s="8">
        <v>162709.36170399998</v>
      </c>
      <c r="C23" s="8">
        <v>192773.105881</v>
      </c>
      <c r="D23" s="8">
        <v>196841.779798</v>
      </c>
      <c r="E23" s="8">
        <v>185402.3253400001</v>
      </c>
      <c r="F23" s="8">
        <v>199220.548445</v>
      </c>
      <c r="G23" s="8">
        <v>218462.98903100003</v>
      </c>
      <c r="H23" s="8">
        <v>254592.811262</v>
      </c>
      <c r="I23" s="8">
        <v>224126.9566589999</v>
      </c>
      <c r="J23" s="8">
        <v>244966.903017</v>
      </c>
      <c r="K23" s="8">
        <v>250697.00758099998</v>
      </c>
      <c r="L23" s="8">
        <v>243518</v>
      </c>
      <c r="N23" s="8">
        <v>35220.43294811128</v>
      </c>
      <c r="O23" s="8">
        <v>37910.60103005299</v>
      </c>
      <c r="P23" s="8">
        <v>37408.601504209</v>
      </c>
      <c r="Q23" s="8">
        <v>38170.26248616801</v>
      </c>
      <c r="R23" s="8">
        <v>36394.24421819499</v>
      </c>
      <c r="S23" s="8">
        <v>36173.87144</v>
      </c>
      <c r="T23" s="8">
        <v>41741.13815499999</v>
      </c>
      <c r="U23" s="8">
        <v>33904.38737200003</v>
      </c>
      <c r="V23" s="8">
        <v>32335.453508</v>
      </c>
      <c r="W23" s="8">
        <v>34632.06858999999</v>
      </c>
      <c r="X23" s="8">
        <v>33890</v>
      </c>
      <c r="Z23" s="8">
        <f t="shared" si="4"/>
        <v>4619.743372936742</v>
      </c>
      <c r="AA23" s="8">
        <f t="shared" si="4"/>
        <v>5084.939321541813</v>
      </c>
      <c r="AB23" s="8">
        <f t="shared" si="4"/>
        <v>5261.939016240757</v>
      </c>
      <c r="AC23" s="8">
        <f t="shared" si="4"/>
        <v>4857.2452287218475</v>
      </c>
      <c r="AD23" s="8">
        <f t="shared" si="4"/>
        <v>5473.957564570098</v>
      </c>
      <c r="AE23" s="8">
        <f t="shared" si="4"/>
        <v>6039.248229025055</v>
      </c>
      <c r="AF23" s="8">
        <f t="shared" si="4"/>
        <v>6099.32604895929</v>
      </c>
      <c r="AG23" s="8">
        <f t="shared" si="4"/>
        <v>6610.559105518461</v>
      </c>
      <c r="AH23" s="8">
        <f t="shared" si="4"/>
        <v>7575.799206168351</v>
      </c>
      <c r="AI23" s="8">
        <f t="shared" si="4"/>
        <v>7238.868995927917</v>
      </c>
      <c r="AJ23" s="8">
        <f t="shared" si="4"/>
        <v>7185.541457657127</v>
      </c>
    </row>
    <row r="24" spans="1:36" ht="15">
      <c r="A24" s="4" t="s">
        <v>22</v>
      </c>
      <c r="B24" s="8">
        <v>28937.258111999996</v>
      </c>
      <c r="C24" s="8">
        <v>27011.888747999998</v>
      </c>
      <c r="D24" s="8">
        <v>27672.469249</v>
      </c>
      <c r="E24" s="8">
        <v>31844.501135</v>
      </c>
      <c r="F24" s="8">
        <v>38694.148443</v>
      </c>
      <c r="G24" s="8">
        <v>42953.941473</v>
      </c>
      <c r="H24" s="8">
        <v>49391.383023</v>
      </c>
      <c r="I24" s="8">
        <v>48157.59064900002</v>
      </c>
      <c r="J24" s="8">
        <v>56889.402371000004</v>
      </c>
      <c r="K24" s="8">
        <v>52298.73659599999</v>
      </c>
      <c r="L24" s="8">
        <v>52188</v>
      </c>
      <c r="N24" s="8">
        <v>2523.74456821882</v>
      </c>
      <c r="O24" s="8">
        <v>2652.735532718778</v>
      </c>
      <c r="P24" s="8">
        <v>2567.1305315914224</v>
      </c>
      <c r="Q24" s="8">
        <v>2279.988812450287</v>
      </c>
      <c r="R24" s="8">
        <v>2372.5050861</v>
      </c>
      <c r="S24" s="8">
        <v>2576.1239780000005</v>
      </c>
      <c r="T24" s="8">
        <v>2755.7598989999997</v>
      </c>
      <c r="U24" s="8">
        <v>2493.592786000001</v>
      </c>
      <c r="V24" s="8">
        <v>2602.720938</v>
      </c>
      <c r="W24" s="8">
        <v>2726.1589450000006</v>
      </c>
      <c r="X24" s="8">
        <v>2756</v>
      </c>
      <c r="Z24" s="8">
        <f t="shared" si="4"/>
        <v>11466.001146234465</v>
      </c>
      <c r="AA24" s="8">
        <f t="shared" si="4"/>
        <v>10182.65425061639</v>
      </c>
      <c r="AB24" s="8">
        <f t="shared" si="4"/>
        <v>10779.533377231586</v>
      </c>
      <c r="AC24" s="8">
        <f t="shared" si="4"/>
        <v>13966.954996054104</v>
      </c>
      <c r="AD24" s="8">
        <f t="shared" si="4"/>
        <v>16309.40589746287</v>
      </c>
      <c r="AE24" s="8">
        <f t="shared" si="4"/>
        <v>16673.86423938638</v>
      </c>
      <c r="AF24" s="8">
        <f t="shared" si="4"/>
        <v>17922.96311479203</v>
      </c>
      <c r="AG24" s="8">
        <f t="shared" si="4"/>
        <v>19312.53206994159</v>
      </c>
      <c r="AH24" s="8">
        <f t="shared" si="4"/>
        <v>21857.665007572934</v>
      </c>
      <c r="AI24" s="8">
        <f t="shared" si="4"/>
        <v>19184.037927032892</v>
      </c>
      <c r="AJ24" s="8">
        <f t="shared" si="4"/>
        <v>18936.139332365747</v>
      </c>
    </row>
    <row r="25" spans="1:36" ht="15">
      <c r="A25" s="4" t="s">
        <v>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">
      <c r="A26" s="4" t="s">
        <v>21</v>
      </c>
      <c r="B26" s="8">
        <v>0</v>
      </c>
      <c r="C26" s="8">
        <v>0</v>
      </c>
      <c r="D26" s="8">
        <v>0</v>
      </c>
      <c r="E26" s="8">
        <v>0</v>
      </c>
      <c r="F26" s="8">
        <v>389.546771</v>
      </c>
      <c r="G26" s="8">
        <v>0</v>
      </c>
      <c r="H26" s="8">
        <v>0</v>
      </c>
      <c r="I26" s="8">
        <v>0</v>
      </c>
      <c r="J26" s="8">
        <v>131.307792</v>
      </c>
      <c r="K26" s="8">
        <v>115.52503099999998</v>
      </c>
      <c r="L26" s="8">
        <v>161</v>
      </c>
      <c r="N26" s="8">
        <v>0</v>
      </c>
      <c r="O26" s="8">
        <v>0</v>
      </c>
      <c r="P26" s="8">
        <v>0</v>
      </c>
      <c r="Q26" s="8">
        <v>0</v>
      </c>
      <c r="R26" s="8">
        <f>56</f>
        <v>56</v>
      </c>
      <c r="S26" s="8">
        <v>0</v>
      </c>
      <c r="T26" s="8">
        <v>0</v>
      </c>
      <c r="U26" s="8">
        <v>0</v>
      </c>
      <c r="V26" s="8">
        <v>15.3572</v>
      </c>
      <c r="W26" s="8">
        <v>14.375600000000004</v>
      </c>
      <c r="X26" s="8">
        <v>20</v>
      </c>
      <c r="Z26" s="8"/>
      <c r="AA26" s="8"/>
      <c r="AB26" s="8"/>
      <c r="AC26" s="8"/>
      <c r="AD26" s="8">
        <f>F26/R26*1000</f>
        <v>6956.192339285714</v>
      </c>
      <c r="AE26" s="8"/>
      <c r="AF26" s="8"/>
      <c r="AG26" s="8"/>
      <c r="AH26" s="8">
        <f aca="true" t="shared" si="5" ref="AH26:AJ28">J26/V26*1000</f>
        <v>8550.243013049254</v>
      </c>
      <c r="AI26" s="8">
        <f t="shared" si="5"/>
        <v>8036.1884721333345</v>
      </c>
      <c r="AJ26" s="8">
        <f t="shared" si="5"/>
        <v>8050.000000000001</v>
      </c>
    </row>
    <row r="27" spans="1:36" ht="15.75" thickBot="1">
      <c r="A27" s="7" t="s">
        <v>23</v>
      </c>
      <c r="B27" s="9">
        <v>188.538066</v>
      </c>
      <c r="C27" s="9">
        <v>176.005838</v>
      </c>
      <c r="D27" s="9">
        <v>178.09530100000006</v>
      </c>
      <c r="E27" s="9">
        <v>254.5380899999999</v>
      </c>
      <c r="F27" s="9">
        <v>234.623877</v>
      </c>
      <c r="G27" s="9">
        <v>292.337677</v>
      </c>
      <c r="H27" s="9">
        <v>3216.022552</v>
      </c>
      <c r="I27" s="9">
        <v>500.2047480000001</v>
      </c>
      <c r="J27" s="9">
        <v>3215.53459</v>
      </c>
      <c r="K27" s="9">
        <v>2859.5768720000005</v>
      </c>
      <c r="L27" s="9">
        <v>879</v>
      </c>
      <c r="N27" s="9">
        <v>112.358599</v>
      </c>
      <c r="O27" s="9">
        <v>99.52732800000001</v>
      </c>
      <c r="P27" s="9">
        <v>89.900855</v>
      </c>
      <c r="Q27" s="9">
        <v>109.47150300000004</v>
      </c>
      <c r="R27" s="9">
        <v>96</v>
      </c>
      <c r="S27" s="9">
        <v>89.14905</v>
      </c>
      <c r="T27" s="9">
        <v>2089.1733530000006</v>
      </c>
      <c r="U27" s="9">
        <v>206.83536300000014</v>
      </c>
      <c r="V27" s="9">
        <v>282.51802899999996</v>
      </c>
      <c r="W27" s="9">
        <v>237.05879200000004</v>
      </c>
      <c r="X27" s="9">
        <v>126</v>
      </c>
      <c r="Z27" s="9">
        <f aca="true" t="shared" si="6" ref="Z27:AC28">B27/N27*1000</f>
        <v>1678.0029982395918</v>
      </c>
      <c r="AA27" s="9">
        <f t="shared" si="6"/>
        <v>1768.4171929140907</v>
      </c>
      <c r="AB27" s="9">
        <f t="shared" si="6"/>
        <v>1981.0189903088246</v>
      </c>
      <c r="AC27" s="9">
        <f t="shared" si="6"/>
        <v>2325.1538804578195</v>
      </c>
      <c r="AD27" s="9">
        <f>F27/R27*1000</f>
        <v>2443.99871875</v>
      </c>
      <c r="AE27" s="9">
        <f aca="true" t="shared" si="7" ref="AE27:AG28">G27/S27*1000</f>
        <v>3279.201259015099</v>
      </c>
      <c r="AF27" s="9">
        <f t="shared" si="7"/>
        <v>1539.3756326548355</v>
      </c>
      <c r="AG27" s="9">
        <f t="shared" si="7"/>
        <v>2418.37150448978</v>
      </c>
      <c r="AH27" s="9">
        <f t="shared" si="5"/>
        <v>11381.696953577431</v>
      </c>
      <c r="AI27" s="9">
        <f t="shared" si="5"/>
        <v>12062.732826209627</v>
      </c>
      <c r="AJ27" s="9">
        <f t="shared" si="5"/>
        <v>6976.190476190476</v>
      </c>
    </row>
    <row r="28" spans="1:36" ht="15.75" thickTop="1">
      <c r="A28" s="5" t="s">
        <v>24</v>
      </c>
      <c r="B28" s="10">
        <f>SUM(B19:B27)</f>
        <v>565988.5283478757</v>
      </c>
      <c r="C28" s="10">
        <f aca="true" t="shared" si="8" ref="C28:K28">SUM(C19:C27)</f>
        <v>522116.26448212424</v>
      </c>
      <c r="D28" s="10">
        <f t="shared" si="8"/>
        <v>558908.0735630001</v>
      </c>
      <c r="E28" s="10">
        <f t="shared" si="8"/>
        <v>647989.5301090003</v>
      </c>
      <c r="F28" s="10">
        <f t="shared" si="8"/>
        <v>634006.8115129999</v>
      </c>
      <c r="G28" s="10">
        <f t="shared" si="8"/>
        <v>663933.407225</v>
      </c>
      <c r="H28" s="10">
        <f t="shared" si="8"/>
        <v>834027.368302</v>
      </c>
      <c r="I28" s="10">
        <f t="shared" si="8"/>
        <v>897613.5077299998</v>
      </c>
      <c r="J28" s="10">
        <f t="shared" si="8"/>
        <v>851337.7029950002</v>
      </c>
      <c r="K28" s="10">
        <f t="shared" si="8"/>
        <v>803379.6772000002</v>
      </c>
      <c r="L28" s="10">
        <f>SUM(L19:L27)</f>
        <v>841392</v>
      </c>
      <c r="N28" s="10">
        <f aca="true" t="shared" si="9" ref="N28:X28">SUM(N19:N27)</f>
        <v>79221.7353013301</v>
      </c>
      <c r="O28" s="10">
        <f t="shared" si="9"/>
        <v>82935.15186177177</v>
      </c>
      <c r="P28" s="10">
        <f t="shared" si="9"/>
        <v>85980.87857380042</v>
      </c>
      <c r="Q28" s="10">
        <f t="shared" si="9"/>
        <v>91202.1072356183</v>
      </c>
      <c r="R28" s="10">
        <f t="shared" si="9"/>
        <v>82204.26958923506</v>
      </c>
      <c r="S28" s="10">
        <f t="shared" si="9"/>
        <v>84134.10507200002</v>
      </c>
      <c r="T28" s="10">
        <f t="shared" si="9"/>
        <v>93285.08777799999</v>
      </c>
      <c r="U28" s="10">
        <f t="shared" si="9"/>
        <v>86709.31158605996</v>
      </c>
      <c r="V28" s="10">
        <f t="shared" si="9"/>
        <v>80548.51986799999</v>
      </c>
      <c r="W28" s="10">
        <f t="shared" si="9"/>
        <v>82312.75220299998</v>
      </c>
      <c r="X28" s="10">
        <f t="shared" si="9"/>
        <v>85808</v>
      </c>
      <c r="Z28" s="10">
        <f t="shared" si="6"/>
        <v>7144.359135722857</v>
      </c>
      <c r="AA28" s="10">
        <f t="shared" si="6"/>
        <v>6295.47607692739</v>
      </c>
      <c r="AB28" s="10">
        <f t="shared" si="6"/>
        <v>6500.376395703721</v>
      </c>
      <c r="AC28" s="10">
        <f t="shared" si="6"/>
        <v>7104.984191154004</v>
      </c>
      <c r="AD28" s="10">
        <f>F28/R28*1000</f>
        <v>7712.577639592888</v>
      </c>
      <c r="AE28" s="10">
        <f t="shared" si="7"/>
        <v>7891.370647572956</v>
      </c>
      <c r="AF28" s="10">
        <f t="shared" si="7"/>
        <v>8940.62907768088</v>
      </c>
      <c r="AG28" s="10">
        <f t="shared" si="7"/>
        <v>10351.985171040233</v>
      </c>
      <c r="AH28" s="10">
        <f t="shared" si="5"/>
        <v>10569.253220172659</v>
      </c>
      <c r="AI28" s="10">
        <f t="shared" si="5"/>
        <v>9760.08766197858</v>
      </c>
      <c r="AJ28" s="10">
        <f t="shared" si="5"/>
        <v>9805.519298899868</v>
      </c>
    </row>
    <row r="30" spans="1:36" ht="15">
      <c r="A30" s="3" t="s">
        <v>32</v>
      </c>
      <c r="B30" s="13" t="s">
        <v>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N30" s="13" t="s">
        <v>3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Z30" s="12" t="s">
        <v>25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15">
      <c r="A31" s="3" t="s">
        <v>31</v>
      </c>
      <c r="B31" s="11" t="s">
        <v>5</v>
      </c>
      <c r="C31" s="11" t="s">
        <v>6</v>
      </c>
      <c r="D31" s="11" t="s">
        <v>7</v>
      </c>
      <c r="E31" s="11" t="s">
        <v>8</v>
      </c>
      <c r="F31" s="11" t="s">
        <v>9</v>
      </c>
      <c r="G31" s="11" t="s">
        <v>10</v>
      </c>
      <c r="H31" s="11" t="s">
        <v>11</v>
      </c>
      <c r="I31" s="11" t="s">
        <v>12</v>
      </c>
      <c r="J31" s="11" t="s">
        <v>13</v>
      </c>
      <c r="K31" s="11" t="s">
        <v>14</v>
      </c>
      <c r="L31" s="11" t="s">
        <v>15</v>
      </c>
      <c r="N31" s="11" t="s">
        <v>5</v>
      </c>
      <c r="O31" s="11" t="s">
        <v>6</v>
      </c>
      <c r="P31" s="11" t="s">
        <v>7</v>
      </c>
      <c r="Q31" s="11" t="s">
        <v>8</v>
      </c>
      <c r="R31" s="11" t="s">
        <v>9</v>
      </c>
      <c r="S31" s="11" t="s">
        <v>10</v>
      </c>
      <c r="T31" s="11" t="s">
        <v>11</v>
      </c>
      <c r="U31" s="11" t="s">
        <v>12</v>
      </c>
      <c r="V31" s="11" t="s">
        <v>13</v>
      </c>
      <c r="W31" s="11" t="s">
        <v>14</v>
      </c>
      <c r="X31" s="11" t="s">
        <v>15</v>
      </c>
      <c r="Z31" s="11" t="s">
        <v>5</v>
      </c>
      <c r="AA31" s="11" t="s">
        <v>6</v>
      </c>
      <c r="AB31" s="11" t="s">
        <v>7</v>
      </c>
      <c r="AC31" s="11" t="s">
        <v>8</v>
      </c>
      <c r="AD31" s="11" t="s">
        <v>9</v>
      </c>
      <c r="AE31" s="11" t="s">
        <v>10</v>
      </c>
      <c r="AF31" s="11" t="s">
        <v>11</v>
      </c>
      <c r="AG31" s="11" t="s">
        <v>12</v>
      </c>
      <c r="AH31" s="11" t="s">
        <v>13</v>
      </c>
      <c r="AI31" s="11" t="s">
        <v>14</v>
      </c>
      <c r="AJ31" s="11" t="s">
        <v>15</v>
      </c>
    </row>
    <row r="32" spans="1:36" ht="15">
      <c r="A32" s="4" t="s">
        <v>16</v>
      </c>
      <c r="B32" s="8">
        <f aca="true" t="shared" si="10" ref="B32:K32">B7+B19</f>
        <v>443559.658915</v>
      </c>
      <c r="C32" s="8">
        <f t="shared" si="10"/>
        <v>387812.07879500004</v>
      </c>
      <c r="D32" s="8">
        <f t="shared" si="10"/>
        <v>412440.725146</v>
      </c>
      <c r="E32" s="8">
        <f t="shared" si="10"/>
        <v>500780.60295599984</v>
      </c>
      <c r="F32" s="8">
        <f t="shared" si="10"/>
        <v>419295.23602199997</v>
      </c>
      <c r="G32" s="8">
        <f t="shared" si="10"/>
        <v>419622.345431</v>
      </c>
      <c r="H32" s="8">
        <f t="shared" si="10"/>
        <v>486594.6638089999</v>
      </c>
      <c r="I32" s="8">
        <f t="shared" si="10"/>
        <v>583011.2245200002</v>
      </c>
      <c r="J32" s="8">
        <f t="shared" si="10"/>
        <v>491446.634463</v>
      </c>
      <c r="K32" s="8">
        <f t="shared" si="10"/>
        <v>485181.36604000005</v>
      </c>
      <c r="L32" s="8">
        <f>L7+L19</f>
        <v>501257</v>
      </c>
      <c r="N32" s="8">
        <f aca="true" t="shared" si="11" ref="N32:W32">N7+N19</f>
        <v>42157.884834000004</v>
      </c>
      <c r="O32" s="8">
        <f t="shared" si="11"/>
        <v>43974.833741999995</v>
      </c>
      <c r="P32" s="8">
        <f t="shared" si="11"/>
        <v>45377.90727400003</v>
      </c>
      <c r="Q32" s="8">
        <f t="shared" si="11"/>
        <v>49111.196522</v>
      </c>
      <c r="R32" s="8">
        <f t="shared" si="11"/>
        <v>44597.81909613505</v>
      </c>
      <c r="S32" s="8">
        <f t="shared" si="11"/>
        <v>43583.148868</v>
      </c>
      <c r="T32" s="8">
        <f t="shared" si="11"/>
        <v>46324.38341800002</v>
      </c>
      <c r="U32" s="8">
        <f t="shared" si="11"/>
        <v>47561.53242186494</v>
      </c>
      <c r="V32" s="8">
        <f t="shared" si="11"/>
        <v>42810.266612</v>
      </c>
      <c r="W32" s="8">
        <f t="shared" si="11"/>
        <v>42990.388141</v>
      </c>
      <c r="X32" s="8">
        <f>X7+X19</f>
        <v>42908</v>
      </c>
      <c r="Z32" s="8">
        <f aca="true" t="shared" si="12" ref="Z32:Z41">B32/N32*1000</f>
        <v>10521.392632992643</v>
      </c>
      <c r="AA32" s="8">
        <f aca="true" t="shared" si="13" ref="AA32:AA41">C32/O32*1000</f>
        <v>8818.954974799688</v>
      </c>
      <c r="AB32" s="8">
        <f aca="true" t="shared" si="14" ref="AB32:AB41">D32/P32*1000</f>
        <v>9089.020404921015</v>
      </c>
      <c r="AC32" s="8">
        <f aca="true" t="shared" si="15" ref="AC32:AC41">E32/Q32*1000</f>
        <v>10196.872371693666</v>
      </c>
      <c r="AD32" s="8">
        <f aca="true" t="shared" si="16" ref="AD32:AD41">F32/R32*1000</f>
        <v>9401.698211254843</v>
      </c>
      <c r="AE32" s="8">
        <f aca="true" t="shared" si="17" ref="AE32:AE41">G32/S32*1000</f>
        <v>9628.086917306216</v>
      </c>
      <c r="AF32" s="8">
        <f aca="true" t="shared" si="18" ref="AF32:AF41">H32/T32*1000</f>
        <v>10504.072108597702</v>
      </c>
      <c r="AG32" s="8">
        <f aca="true" t="shared" si="19" ref="AG32:AG41">I32/U32*1000</f>
        <v>12258.041211724685</v>
      </c>
      <c r="AH32" s="8">
        <f aca="true" t="shared" si="20" ref="AH32:AH41">J32/V32*1000</f>
        <v>11479.644331980036</v>
      </c>
      <c r="AI32" s="8">
        <f aca="true" t="shared" si="21" ref="AI32:AJ41">K32/W32*1000</f>
        <v>11285.810317615667</v>
      </c>
      <c r="AJ32" s="8">
        <f t="shared" si="21"/>
        <v>11682.133867810198</v>
      </c>
    </row>
    <row r="33" spans="1:36" ht="15">
      <c r="A33" s="4" t="s">
        <v>17</v>
      </c>
      <c r="B33" s="8">
        <f aca="true" t="shared" si="22" ref="B33:K33">B8+B20</f>
        <v>284775.98073287576</v>
      </c>
      <c r="C33" s="8">
        <f t="shared" si="22"/>
        <v>289822.9715861242</v>
      </c>
      <c r="D33" s="8">
        <f t="shared" si="22"/>
        <v>318491.8509840001</v>
      </c>
      <c r="E33" s="8">
        <f t="shared" si="22"/>
        <v>352657.37230200006</v>
      </c>
      <c r="F33" s="8">
        <f t="shared" si="22"/>
        <v>336315.28115199995</v>
      </c>
      <c r="G33" s="8">
        <f t="shared" si="22"/>
        <v>357215.63091</v>
      </c>
      <c r="H33" s="8">
        <f t="shared" si="22"/>
        <v>425501.55269300006</v>
      </c>
      <c r="I33" s="8">
        <f t="shared" si="22"/>
        <v>447808.763527</v>
      </c>
      <c r="J33" s="8">
        <f t="shared" si="22"/>
        <v>414464.39461099997</v>
      </c>
      <c r="K33" s="8">
        <f t="shared" si="22"/>
        <v>408019.21069899993</v>
      </c>
      <c r="L33" s="8">
        <f>L8+L20</f>
        <v>450010</v>
      </c>
      <c r="N33" s="8">
        <f aca="true" t="shared" si="23" ref="N33:W33">N8+N20</f>
        <v>65914.365791</v>
      </c>
      <c r="O33" s="8">
        <f t="shared" si="23"/>
        <v>67836.41509099999</v>
      </c>
      <c r="P33" s="8">
        <f t="shared" si="23"/>
        <v>72859.73858900002</v>
      </c>
      <c r="Q33" s="8">
        <f t="shared" si="23"/>
        <v>74094.703071</v>
      </c>
      <c r="R33" s="8">
        <f t="shared" si="23"/>
        <v>68907.816414</v>
      </c>
      <c r="S33" s="8">
        <f t="shared" si="23"/>
        <v>72371.44600800001</v>
      </c>
      <c r="T33" s="8">
        <f t="shared" si="23"/>
        <v>78868.57633799996</v>
      </c>
      <c r="U33" s="8">
        <f t="shared" si="23"/>
        <v>76784.94748300001</v>
      </c>
      <c r="V33" s="8">
        <f t="shared" si="23"/>
        <v>72690.371556</v>
      </c>
      <c r="W33" s="8">
        <f t="shared" si="23"/>
        <v>71070.48498000001</v>
      </c>
      <c r="X33" s="8">
        <f>X8+X20</f>
        <v>82001</v>
      </c>
      <c r="Z33" s="8">
        <f t="shared" si="12"/>
        <v>4320.393245318295</v>
      </c>
      <c r="AA33" s="8">
        <f t="shared" si="13"/>
        <v>4272.380419828165</v>
      </c>
      <c r="AB33" s="8">
        <f t="shared" si="14"/>
        <v>4371.301038844028</v>
      </c>
      <c r="AC33" s="8">
        <f t="shared" si="15"/>
        <v>4759.549032325187</v>
      </c>
      <c r="AD33" s="8">
        <f t="shared" si="16"/>
        <v>4880.655035292495</v>
      </c>
      <c r="AE33" s="8">
        <f t="shared" si="17"/>
        <v>4935.864220130589</v>
      </c>
      <c r="AF33" s="8">
        <f t="shared" si="18"/>
        <v>5395.070793080712</v>
      </c>
      <c r="AG33" s="8">
        <f t="shared" si="19"/>
        <v>5831.986322920175</v>
      </c>
      <c r="AH33" s="8">
        <f t="shared" si="20"/>
        <v>5701.778457573303</v>
      </c>
      <c r="AI33" s="8">
        <f t="shared" si="21"/>
        <v>5741.050040868877</v>
      </c>
      <c r="AJ33" s="8">
        <f t="shared" si="21"/>
        <v>5487.85990414751</v>
      </c>
    </row>
    <row r="34" spans="1:36" ht="15">
      <c r="A34" s="4" t="s">
        <v>18</v>
      </c>
      <c r="B34" s="8">
        <f aca="true" t="shared" si="24" ref="B34:K34">B9+B21</f>
        <v>235547.47455</v>
      </c>
      <c r="C34" s="8">
        <f t="shared" si="24"/>
        <v>242515.58139699994</v>
      </c>
      <c r="D34" s="8">
        <f t="shared" si="24"/>
        <v>286122.92766399996</v>
      </c>
      <c r="E34" s="8">
        <f t="shared" si="24"/>
        <v>304203.80307300005</v>
      </c>
      <c r="F34" s="8">
        <f t="shared" si="24"/>
        <v>276510.518804</v>
      </c>
      <c r="G34" s="8">
        <f t="shared" si="24"/>
        <v>281364.01621800003</v>
      </c>
      <c r="H34" s="8">
        <f t="shared" si="24"/>
        <v>343207.358929</v>
      </c>
      <c r="I34" s="8">
        <f t="shared" si="24"/>
        <v>367070.73433600005</v>
      </c>
      <c r="J34" s="8">
        <f t="shared" si="24"/>
        <v>311156.556309</v>
      </c>
      <c r="K34" s="8">
        <f t="shared" si="24"/>
        <v>335947.108089</v>
      </c>
      <c r="L34" s="8">
        <f>L9+L21</f>
        <v>389456</v>
      </c>
      <c r="N34" s="8">
        <f aca="true" t="shared" si="25" ref="N34:W34">N9+N21</f>
        <v>21808.007637</v>
      </c>
      <c r="O34" s="8">
        <f t="shared" si="25"/>
        <v>22527.055502000003</v>
      </c>
      <c r="P34" s="8">
        <f t="shared" si="25"/>
        <v>25292.084973999998</v>
      </c>
      <c r="Q34" s="8">
        <f t="shared" si="25"/>
        <v>27560.693743000003</v>
      </c>
      <c r="R34" s="8">
        <f t="shared" si="25"/>
        <v>23071.032898999998</v>
      </c>
      <c r="S34" s="8">
        <f t="shared" si="25"/>
        <v>22371.979718000002</v>
      </c>
      <c r="T34" s="8">
        <f t="shared" si="25"/>
        <v>25017.945388000007</v>
      </c>
      <c r="U34" s="8">
        <f t="shared" si="25"/>
        <v>27251.367899999994</v>
      </c>
      <c r="V34" s="8">
        <f t="shared" si="25"/>
        <v>22433.810404999997</v>
      </c>
      <c r="W34" s="8">
        <f t="shared" si="25"/>
        <v>23670.595577000004</v>
      </c>
      <c r="X34" s="8">
        <f>X9+X21</f>
        <v>26960</v>
      </c>
      <c r="Z34" s="8">
        <f t="shared" si="12"/>
        <v>10800.962585429603</v>
      </c>
      <c r="AA34" s="8">
        <f t="shared" si="13"/>
        <v>10765.525098274333</v>
      </c>
      <c r="AB34" s="8">
        <f t="shared" si="14"/>
        <v>11312.745784229784</v>
      </c>
      <c r="AC34" s="8">
        <f t="shared" si="15"/>
        <v>11037.59600210583</v>
      </c>
      <c r="AD34" s="8">
        <f t="shared" si="16"/>
        <v>11985.181591760687</v>
      </c>
      <c r="AE34" s="8">
        <f t="shared" si="17"/>
        <v>12576.625750810097</v>
      </c>
      <c r="AF34" s="8">
        <f t="shared" si="18"/>
        <v>13718.44704296226</v>
      </c>
      <c r="AG34" s="8">
        <f t="shared" si="19"/>
        <v>13469.809503984572</v>
      </c>
      <c r="AH34" s="8">
        <f t="shared" si="20"/>
        <v>13869.982436851215</v>
      </c>
      <c r="AI34" s="8">
        <f t="shared" si="21"/>
        <v>14192.592112698236</v>
      </c>
      <c r="AJ34" s="8">
        <f t="shared" si="21"/>
        <v>14445.697329376853</v>
      </c>
    </row>
    <row r="35" spans="1:36" ht="15">
      <c r="A35" s="4" t="s">
        <v>19</v>
      </c>
      <c r="B35" s="8">
        <f aca="true" t="shared" si="26" ref="B35:K35">B10+B22</f>
        <v>183696.354345</v>
      </c>
      <c r="C35" s="8">
        <f t="shared" si="26"/>
        <v>189085.29197700002</v>
      </c>
      <c r="D35" s="8">
        <f t="shared" si="26"/>
        <v>189217.18808499997</v>
      </c>
      <c r="E35" s="8">
        <f t="shared" si="26"/>
        <v>210318.55525200005</v>
      </c>
      <c r="F35" s="8">
        <f t="shared" si="26"/>
        <v>208206.09341700003</v>
      </c>
      <c r="G35" s="8">
        <f t="shared" si="26"/>
        <v>216460.660838</v>
      </c>
      <c r="H35" s="8">
        <f t="shared" si="26"/>
        <v>225655.99921</v>
      </c>
      <c r="I35" s="8">
        <f t="shared" si="26"/>
        <v>240780.44063299993</v>
      </c>
      <c r="J35" s="8">
        <f t="shared" si="26"/>
        <v>247791.40078099997</v>
      </c>
      <c r="K35" s="8">
        <f t="shared" si="26"/>
        <v>227332.263254</v>
      </c>
      <c r="L35" s="8">
        <f>L10+L22</f>
        <v>229598</v>
      </c>
      <c r="N35" s="8">
        <f aca="true" t="shared" si="27" ref="N35:W35">N10+N22</f>
        <v>9320.785546</v>
      </c>
      <c r="O35" s="8">
        <f t="shared" si="27"/>
        <v>9517.468090999999</v>
      </c>
      <c r="P35" s="8">
        <f t="shared" si="27"/>
        <v>9938.713273000001</v>
      </c>
      <c r="Q35" s="8">
        <f t="shared" si="27"/>
        <v>10516.070362000002</v>
      </c>
      <c r="R35" s="8">
        <f t="shared" si="27"/>
        <v>9515.093767999999</v>
      </c>
      <c r="S35" s="8">
        <f t="shared" si="27"/>
        <v>9953.839519</v>
      </c>
      <c r="T35" s="8">
        <f t="shared" si="27"/>
        <v>10180.910174000004</v>
      </c>
      <c r="U35" s="8">
        <f t="shared" si="27"/>
        <v>10732.156955999999</v>
      </c>
      <c r="V35" s="8">
        <f t="shared" si="27"/>
        <v>10455.809956</v>
      </c>
      <c r="W35" s="8">
        <f t="shared" si="27"/>
        <v>10254.973953999997</v>
      </c>
      <c r="X35" s="8">
        <f>X10+X22</f>
        <v>10798</v>
      </c>
      <c r="Z35" s="8">
        <f t="shared" si="12"/>
        <v>19708.248134067733</v>
      </c>
      <c r="AA35" s="8">
        <f t="shared" si="13"/>
        <v>19867.184231046143</v>
      </c>
      <c r="AB35" s="8">
        <f t="shared" si="14"/>
        <v>19038.398924238685</v>
      </c>
      <c r="AC35" s="8">
        <f t="shared" si="15"/>
        <v>19999.72879717406</v>
      </c>
      <c r="AD35" s="8">
        <f t="shared" si="16"/>
        <v>21881.664909831296</v>
      </c>
      <c r="AE35" s="8">
        <f t="shared" si="17"/>
        <v>21746.448737174986</v>
      </c>
      <c r="AF35" s="8">
        <f t="shared" si="18"/>
        <v>22164.61940566768</v>
      </c>
      <c r="AG35" s="8">
        <f t="shared" si="19"/>
        <v>22435.41923773184</v>
      </c>
      <c r="AH35" s="8">
        <f t="shared" si="20"/>
        <v>23698.9197225038</v>
      </c>
      <c r="AI35" s="8">
        <f t="shared" si="21"/>
        <v>22168.000062577248</v>
      </c>
      <c r="AJ35" s="8">
        <f t="shared" si="21"/>
        <v>21263.01166882756</v>
      </c>
    </row>
    <row r="36" spans="1:36" ht="15">
      <c r="A36" s="4" t="s">
        <v>26</v>
      </c>
      <c r="B36" s="8">
        <f>B23</f>
        <v>162709.36170399998</v>
      </c>
      <c r="C36" s="8">
        <f aca="true" t="shared" si="28" ref="C36:K36">C23</f>
        <v>192773.105881</v>
      </c>
      <c r="D36" s="8">
        <f t="shared" si="28"/>
        <v>196841.779798</v>
      </c>
      <c r="E36" s="8">
        <f t="shared" si="28"/>
        <v>185402.3253400001</v>
      </c>
      <c r="F36" s="8">
        <f t="shared" si="28"/>
        <v>199220.548445</v>
      </c>
      <c r="G36" s="8">
        <f t="shared" si="28"/>
        <v>218462.98903100003</v>
      </c>
      <c r="H36" s="8">
        <f t="shared" si="28"/>
        <v>254592.811262</v>
      </c>
      <c r="I36" s="8">
        <f t="shared" si="28"/>
        <v>224126.9566589999</v>
      </c>
      <c r="J36" s="8">
        <f t="shared" si="28"/>
        <v>244966.903017</v>
      </c>
      <c r="K36" s="8">
        <f t="shared" si="28"/>
        <v>250697.00758099998</v>
      </c>
      <c r="L36" s="8">
        <f>L23</f>
        <v>243518</v>
      </c>
      <c r="N36" s="8">
        <f aca="true" t="shared" si="29" ref="N36:W36">N23</f>
        <v>35220.43294811128</v>
      </c>
      <c r="O36" s="8">
        <f t="shared" si="29"/>
        <v>37910.60103005299</v>
      </c>
      <c r="P36" s="8">
        <f t="shared" si="29"/>
        <v>37408.601504209</v>
      </c>
      <c r="Q36" s="8">
        <f t="shared" si="29"/>
        <v>38170.26248616801</v>
      </c>
      <c r="R36" s="8">
        <f t="shared" si="29"/>
        <v>36394.24421819499</v>
      </c>
      <c r="S36" s="8">
        <f t="shared" si="29"/>
        <v>36173.87144</v>
      </c>
      <c r="T36" s="8">
        <f t="shared" si="29"/>
        <v>41741.13815499999</v>
      </c>
      <c r="U36" s="8">
        <f t="shared" si="29"/>
        <v>33904.38737200003</v>
      </c>
      <c r="V36" s="8">
        <f t="shared" si="29"/>
        <v>32335.453508</v>
      </c>
      <c r="W36" s="8">
        <f t="shared" si="29"/>
        <v>34632.06858999999</v>
      </c>
      <c r="X36" s="8">
        <f>X23</f>
        <v>33890</v>
      </c>
      <c r="Z36" s="8">
        <f t="shared" si="12"/>
        <v>4619.743372936742</v>
      </c>
      <c r="AA36" s="8">
        <f t="shared" si="13"/>
        <v>5084.939321541813</v>
      </c>
      <c r="AB36" s="8">
        <f t="shared" si="14"/>
        <v>5261.939016240757</v>
      </c>
      <c r="AC36" s="8">
        <f t="shared" si="15"/>
        <v>4857.2452287218475</v>
      </c>
      <c r="AD36" s="8">
        <f t="shared" si="16"/>
        <v>5473.957564570098</v>
      </c>
      <c r="AE36" s="8">
        <f t="shared" si="17"/>
        <v>6039.248229025055</v>
      </c>
      <c r="AF36" s="8">
        <f t="shared" si="18"/>
        <v>6099.32604895929</v>
      </c>
      <c r="AG36" s="8">
        <f t="shared" si="19"/>
        <v>6610.559105518461</v>
      </c>
      <c r="AH36" s="8">
        <f t="shared" si="20"/>
        <v>7575.799206168351</v>
      </c>
      <c r="AI36" s="8">
        <f t="shared" si="21"/>
        <v>7238.868995927917</v>
      </c>
      <c r="AJ36" s="8">
        <f t="shared" si="21"/>
        <v>7185.541457657127</v>
      </c>
    </row>
    <row r="37" spans="1:36" ht="15">
      <c r="A37" s="4" t="s">
        <v>20</v>
      </c>
      <c r="B37" s="8">
        <f aca="true" t="shared" si="30" ref="B37:K37">B11+B25</f>
        <v>99588.08807199998</v>
      </c>
      <c r="C37" s="8">
        <f t="shared" si="30"/>
        <v>107118.23878000001</v>
      </c>
      <c r="D37" s="8">
        <f t="shared" si="30"/>
        <v>111594.74785299996</v>
      </c>
      <c r="E37" s="8">
        <f t="shared" si="30"/>
        <v>103767.63361899997</v>
      </c>
      <c r="F37" s="8">
        <f t="shared" si="30"/>
        <v>106996.143949</v>
      </c>
      <c r="G37" s="8">
        <f t="shared" si="30"/>
        <v>105017.80386799999</v>
      </c>
      <c r="H37" s="8">
        <f t="shared" si="30"/>
        <v>114150.42219700007</v>
      </c>
      <c r="I37" s="8">
        <f t="shared" si="30"/>
        <v>117572.879439</v>
      </c>
      <c r="J37" s="8">
        <f t="shared" si="30"/>
        <v>118998.306565</v>
      </c>
      <c r="K37" s="8">
        <f t="shared" si="30"/>
        <v>104384.761522</v>
      </c>
      <c r="L37" s="8">
        <f>L11+L25</f>
        <v>111270</v>
      </c>
      <c r="N37" s="8">
        <f aca="true" t="shared" si="31" ref="N37:W37">N11+N25</f>
        <v>13534.059799</v>
      </c>
      <c r="O37" s="8">
        <f t="shared" si="31"/>
        <v>14431.167116</v>
      </c>
      <c r="P37" s="8">
        <f t="shared" si="31"/>
        <v>14993.117658</v>
      </c>
      <c r="Q37" s="8">
        <f t="shared" si="31"/>
        <v>14078.231569000009</v>
      </c>
      <c r="R37" s="8">
        <f t="shared" si="31"/>
        <v>14355.096556000002</v>
      </c>
      <c r="S37" s="8">
        <f t="shared" si="31"/>
        <v>13779.751485999997</v>
      </c>
      <c r="T37" s="8">
        <f t="shared" si="31"/>
        <v>14239.013692999997</v>
      </c>
      <c r="U37" s="8">
        <f t="shared" si="31"/>
        <v>14300.000538000004</v>
      </c>
      <c r="V37" s="8">
        <f t="shared" si="31"/>
        <v>14383.399136</v>
      </c>
      <c r="W37" s="8">
        <f t="shared" si="31"/>
        <v>13079.501980000006</v>
      </c>
      <c r="X37" s="8">
        <f>X11+X25</f>
        <v>12987</v>
      </c>
      <c r="Z37" s="8">
        <f t="shared" si="12"/>
        <v>7358.330726406152</v>
      </c>
      <c r="AA37" s="8">
        <f t="shared" si="13"/>
        <v>7422.7010136440595</v>
      </c>
      <c r="AB37" s="8">
        <f t="shared" si="14"/>
        <v>7443.064904746842</v>
      </c>
      <c r="AC37" s="8">
        <f t="shared" si="15"/>
        <v>7370.786104093803</v>
      </c>
      <c r="AD37" s="8">
        <f t="shared" si="16"/>
        <v>7453.5300777394505</v>
      </c>
      <c r="AE37" s="8">
        <f t="shared" si="17"/>
        <v>7621.168202829809</v>
      </c>
      <c r="AF37" s="8">
        <f t="shared" si="18"/>
        <v>8016.736598344396</v>
      </c>
      <c r="AG37" s="8">
        <f t="shared" si="19"/>
        <v>8221.879371722298</v>
      </c>
      <c r="AH37" s="8">
        <f t="shared" si="20"/>
        <v>8273.3090724821</v>
      </c>
      <c r="AI37" s="8">
        <f t="shared" si="21"/>
        <v>7980.790222870546</v>
      </c>
      <c r="AJ37" s="8">
        <f t="shared" si="21"/>
        <v>8567.798567798567</v>
      </c>
    </row>
    <row r="38" spans="1:36" ht="15">
      <c r="A38" s="4" t="s">
        <v>21</v>
      </c>
      <c r="B38" s="8">
        <f aca="true" t="shared" si="32" ref="B38:K38">B12+B26</f>
        <v>54755.887919</v>
      </c>
      <c r="C38" s="8">
        <f t="shared" si="32"/>
        <v>59593.890606999994</v>
      </c>
      <c r="D38" s="8">
        <f t="shared" si="32"/>
        <v>61716.14403200001</v>
      </c>
      <c r="E38" s="8">
        <f t="shared" si="32"/>
        <v>61280.618997000034</v>
      </c>
      <c r="F38" s="8">
        <f t="shared" si="32"/>
        <v>61206.023134</v>
      </c>
      <c r="G38" s="8">
        <f t="shared" si="32"/>
        <v>63492.32771</v>
      </c>
      <c r="H38" s="8">
        <f t="shared" si="32"/>
        <v>66234.87904100002</v>
      </c>
      <c r="I38" s="8">
        <f t="shared" si="32"/>
        <v>66994.40330300001</v>
      </c>
      <c r="J38" s="8">
        <f t="shared" si="32"/>
        <v>65572.09100500001</v>
      </c>
      <c r="K38" s="8">
        <f t="shared" si="32"/>
        <v>73359.41659699997</v>
      </c>
      <c r="L38" s="8">
        <f>L12+L26</f>
        <v>74524</v>
      </c>
      <c r="N38" s="8">
        <f aca="true" t="shared" si="33" ref="N38:W38">N12+N26</f>
        <v>21727.826029</v>
      </c>
      <c r="O38" s="8">
        <f t="shared" si="33"/>
        <v>22289.620561000007</v>
      </c>
      <c r="P38" s="8">
        <f t="shared" si="33"/>
        <v>22936.321127999996</v>
      </c>
      <c r="Q38" s="8">
        <f t="shared" si="33"/>
        <v>23530.473937000017</v>
      </c>
      <c r="R38" s="8">
        <f t="shared" si="33"/>
        <v>23471.829252</v>
      </c>
      <c r="S38" s="8">
        <f t="shared" si="33"/>
        <v>22290.989599000008</v>
      </c>
      <c r="T38" s="8">
        <f t="shared" si="33"/>
        <v>23271.807792999985</v>
      </c>
      <c r="U38" s="8">
        <f t="shared" si="33"/>
        <v>22565.160471000007</v>
      </c>
      <c r="V38" s="8">
        <f t="shared" si="33"/>
        <v>22542.108483</v>
      </c>
      <c r="W38" s="8">
        <f t="shared" si="33"/>
        <v>24276.05509300001</v>
      </c>
      <c r="X38" s="8">
        <f>X12+X26</f>
        <v>25977</v>
      </c>
      <c r="Z38" s="8">
        <f t="shared" si="12"/>
        <v>2520.0812932650347</v>
      </c>
      <c r="AA38" s="8">
        <f t="shared" si="13"/>
        <v>2673.616199248856</v>
      </c>
      <c r="AB38" s="8">
        <f t="shared" si="14"/>
        <v>2690.760374673109</v>
      </c>
      <c r="AC38" s="8">
        <f t="shared" si="15"/>
        <v>2604.3087428273416</v>
      </c>
      <c r="AD38" s="8">
        <f t="shared" si="16"/>
        <v>2607.637541875213</v>
      </c>
      <c r="AE38" s="8">
        <f t="shared" si="17"/>
        <v>2848.340466358134</v>
      </c>
      <c r="AF38" s="8">
        <f t="shared" si="18"/>
        <v>2846.14240673314</v>
      </c>
      <c r="AG38" s="8">
        <f t="shared" si="19"/>
        <v>2968.9309495094876</v>
      </c>
      <c r="AH38" s="8">
        <f t="shared" si="20"/>
        <v>2908.871237774888</v>
      </c>
      <c r="AI38" s="8">
        <f t="shared" si="21"/>
        <v>3021.8837581297603</v>
      </c>
      <c r="AJ38" s="8">
        <f t="shared" si="21"/>
        <v>2868.845517188282</v>
      </c>
    </row>
    <row r="39" spans="1:36" ht="15">
      <c r="A39" s="4" t="s">
        <v>22</v>
      </c>
      <c r="B39" s="8">
        <f aca="true" t="shared" si="34" ref="B39:K39">B13+B24</f>
        <v>28937.258111999996</v>
      </c>
      <c r="C39" s="8">
        <f t="shared" si="34"/>
        <v>27011.888747999998</v>
      </c>
      <c r="D39" s="8">
        <f t="shared" si="34"/>
        <v>27672.469249</v>
      </c>
      <c r="E39" s="8">
        <f t="shared" si="34"/>
        <v>31844.501135</v>
      </c>
      <c r="F39" s="8">
        <f t="shared" si="34"/>
        <v>73139.138435</v>
      </c>
      <c r="G39" s="8">
        <f t="shared" si="34"/>
        <v>147206.288197</v>
      </c>
      <c r="H39" s="8">
        <f t="shared" si="34"/>
        <v>154511.279182</v>
      </c>
      <c r="I39" s="8">
        <f t="shared" si="34"/>
        <v>167439.379687</v>
      </c>
      <c r="J39" s="8">
        <f t="shared" si="34"/>
        <v>162071.804337</v>
      </c>
      <c r="K39" s="8">
        <f t="shared" si="34"/>
        <v>162238.984896</v>
      </c>
      <c r="L39" s="8">
        <f>L13+L24</f>
        <v>161720</v>
      </c>
      <c r="N39" s="8">
        <f aca="true" t="shared" si="35" ref="N39:W39">N13+N24</f>
        <v>2523.74456821882</v>
      </c>
      <c r="O39" s="8">
        <f t="shared" si="35"/>
        <v>2652.735532718778</v>
      </c>
      <c r="P39" s="8">
        <f t="shared" si="35"/>
        <v>2567.1305315914224</v>
      </c>
      <c r="Q39" s="8">
        <f t="shared" si="35"/>
        <v>2279.988812450287</v>
      </c>
      <c r="R39" s="8">
        <f t="shared" si="35"/>
        <v>2372.5050861</v>
      </c>
      <c r="S39" s="8">
        <f t="shared" si="35"/>
        <v>2576.1239780000005</v>
      </c>
      <c r="T39" s="8">
        <f t="shared" si="35"/>
        <v>2755.7598989999997</v>
      </c>
      <c r="U39" s="8">
        <f t="shared" si="35"/>
        <v>2493.592786000001</v>
      </c>
      <c r="V39" s="8">
        <f t="shared" si="35"/>
        <v>2602.720938</v>
      </c>
      <c r="W39" s="8">
        <f t="shared" si="35"/>
        <v>2726.1589450000006</v>
      </c>
      <c r="X39" s="8">
        <f>X13+X24</f>
        <v>2756</v>
      </c>
      <c r="Z39" s="8">
        <f t="shared" si="12"/>
        <v>11466.001146234465</v>
      </c>
      <c r="AA39" s="8">
        <f t="shared" si="13"/>
        <v>10182.65425061639</v>
      </c>
      <c r="AB39" s="8">
        <f t="shared" si="14"/>
        <v>10779.533377231586</v>
      </c>
      <c r="AC39" s="8">
        <f t="shared" si="15"/>
        <v>13966.954996054104</v>
      </c>
      <c r="AD39" s="8">
        <f t="shared" si="16"/>
        <v>30827.811018617653</v>
      </c>
      <c r="AE39" s="8">
        <f t="shared" si="17"/>
        <v>57142.54805053484</v>
      </c>
      <c r="AF39" s="8">
        <f t="shared" si="18"/>
        <v>56068.48377395596</v>
      </c>
      <c r="AG39" s="8">
        <f t="shared" si="19"/>
        <v>67147.84411755991</v>
      </c>
      <c r="AH39" s="8">
        <f t="shared" si="20"/>
        <v>62270.14274589895</v>
      </c>
      <c r="AI39" s="8">
        <f t="shared" si="21"/>
        <v>59511.931684526186</v>
      </c>
      <c r="AJ39" s="8">
        <f t="shared" si="21"/>
        <v>58679.24528301886</v>
      </c>
    </row>
    <row r="40" spans="1:36" ht="15.75" thickBot="1">
      <c r="A40" s="7" t="s">
        <v>23</v>
      </c>
      <c r="B40" s="9">
        <f aca="true" t="shared" si="36" ref="B40:K40">B14+B27</f>
        <v>29625.447109</v>
      </c>
      <c r="C40" s="9">
        <f t="shared" si="36"/>
        <v>34413.39589</v>
      </c>
      <c r="D40" s="9">
        <f t="shared" si="36"/>
        <v>35663.220721000005</v>
      </c>
      <c r="E40" s="9">
        <f t="shared" si="36"/>
        <v>38454.590148999996</v>
      </c>
      <c r="F40" s="9">
        <f t="shared" si="36"/>
        <v>36569.579347</v>
      </c>
      <c r="G40" s="9">
        <f t="shared" si="36"/>
        <v>41312.01716300001</v>
      </c>
      <c r="H40" s="9">
        <f t="shared" si="36"/>
        <v>46361.57081899999</v>
      </c>
      <c r="I40" s="9">
        <f t="shared" si="36"/>
        <v>46188.94347999997</v>
      </c>
      <c r="J40" s="9">
        <f t="shared" si="36"/>
        <v>47748.170687000005</v>
      </c>
      <c r="K40" s="9">
        <f t="shared" si="36"/>
        <v>53906.497389</v>
      </c>
      <c r="L40" s="9">
        <f>L14+L27</f>
        <v>52659</v>
      </c>
      <c r="N40" s="9">
        <f aca="true" t="shared" si="37" ref="N40:W40">N14+N27</f>
        <v>2256.313046</v>
      </c>
      <c r="O40" s="9">
        <f t="shared" si="37"/>
        <v>2323.6888530000006</v>
      </c>
      <c r="P40" s="9">
        <f t="shared" si="37"/>
        <v>2482.2572549999977</v>
      </c>
      <c r="Q40" s="9">
        <f t="shared" si="37"/>
        <v>2735.337560000003</v>
      </c>
      <c r="R40" s="9">
        <f t="shared" si="37"/>
        <v>2731.3973880000003</v>
      </c>
      <c r="S40" s="9">
        <f t="shared" si="37"/>
        <v>3067.010158</v>
      </c>
      <c r="T40" s="9">
        <f t="shared" si="37"/>
        <v>5036.574508</v>
      </c>
      <c r="U40" s="9">
        <f t="shared" si="37"/>
        <v>3355.6652400000003</v>
      </c>
      <c r="V40" s="9">
        <f t="shared" si="37"/>
        <v>2735.338884</v>
      </c>
      <c r="W40" s="9">
        <f t="shared" si="37"/>
        <v>1980.6112830000013</v>
      </c>
      <c r="X40" s="9">
        <f>X14+X27</f>
        <v>2122</v>
      </c>
      <c r="Z40" s="9">
        <f t="shared" si="12"/>
        <v>13130.025180468685</v>
      </c>
      <c r="AA40" s="9">
        <f t="shared" si="13"/>
        <v>14809.812357437853</v>
      </c>
      <c r="AB40" s="9">
        <f t="shared" si="14"/>
        <v>14367.254098729602</v>
      </c>
      <c r="AC40" s="9">
        <f t="shared" si="15"/>
        <v>14058.444087975728</v>
      </c>
      <c r="AD40" s="9">
        <f t="shared" si="16"/>
        <v>13388.597172884167</v>
      </c>
      <c r="AE40" s="9">
        <f t="shared" si="17"/>
        <v>13469.801218376015</v>
      </c>
      <c r="AF40" s="9">
        <f t="shared" si="18"/>
        <v>9204.980636216173</v>
      </c>
      <c r="AG40" s="9">
        <f t="shared" si="19"/>
        <v>13764.467006249994</v>
      </c>
      <c r="AH40" s="9">
        <f t="shared" si="20"/>
        <v>17456.034777371304</v>
      </c>
      <c r="AI40" s="9">
        <f t="shared" si="21"/>
        <v>27217.10102920784</v>
      </c>
      <c r="AJ40" s="9">
        <f t="shared" si="21"/>
        <v>24815.73986804901</v>
      </c>
    </row>
    <row r="41" spans="1:36" ht="15.75" thickTop="1">
      <c r="A41" s="5" t="s">
        <v>24</v>
      </c>
      <c r="B41" s="10">
        <f>SUM(B32:B40)</f>
        <v>1523195.511458876</v>
      </c>
      <c r="C41" s="10">
        <f aca="true" t="shared" si="38" ref="C41:K41">SUM(C32:C40)</f>
        <v>1530146.4436611242</v>
      </c>
      <c r="D41" s="10">
        <f t="shared" si="38"/>
        <v>1639761.0535320004</v>
      </c>
      <c r="E41" s="10">
        <f t="shared" si="38"/>
        <v>1788710.002823</v>
      </c>
      <c r="F41" s="10">
        <f t="shared" si="38"/>
        <v>1717458.562705</v>
      </c>
      <c r="G41" s="10">
        <f t="shared" si="38"/>
        <v>1850154.0793660004</v>
      </c>
      <c r="H41" s="10">
        <f t="shared" si="38"/>
        <v>2116810.537142</v>
      </c>
      <c r="I41" s="10">
        <f t="shared" si="38"/>
        <v>2260993.725584</v>
      </c>
      <c r="J41" s="10">
        <f t="shared" si="38"/>
        <v>2104216.261775</v>
      </c>
      <c r="K41" s="10">
        <f t="shared" si="38"/>
        <v>2101066.6160669997</v>
      </c>
      <c r="L41" s="10">
        <f>SUM(L32:L40)</f>
        <v>2214012</v>
      </c>
      <c r="N41" s="10">
        <f aca="true" t="shared" si="39" ref="N41:X41">SUM(N32:N40)</f>
        <v>214463.42019833013</v>
      </c>
      <c r="O41" s="10">
        <f t="shared" si="39"/>
        <v>223463.58551877175</v>
      </c>
      <c r="P41" s="10">
        <f t="shared" si="39"/>
        <v>233855.87218680046</v>
      </c>
      <c r="Q41" s="10">
        <f t="shared" si="39"/>
        <v>242076.9580626183</v>
      </c>
      <c r="R41" s="10">
        <f t="shared" si="39"/>
        <v>225416.83467743002</v>
      </c>
      <c r="S41" s="10">
        <f t="shared" si="39"/>
        <v>226168.16077399996</v>
      </c>
      <c r="T41" s="10">
        <f t="shared" si="39"/>
        <v>247436.10936599993</v>
      </c>
      <c r="U41" s="10">
        <f t="shared" si="39"/>
        <v>238948.81116786494</v>
      </c>
      <c r="V41" s="10">
        <f t="shared" si="39"/>
        <v>222989.279478</v>
      </c>
      <c r="W41" s="10">
        <f t="shared" si="39"/>
        <v>224680.838543</v>
      </c>
      <c r="X41" s="10">
        <f t="shared" si="39"/>
        <v>240399</v>
      </c>
      <c r="Z41" s="10">
        <f t="shared" si="12"/>
        <v>7102.355777270851</v>
      </c>
      <c r="AA41" s="10">
        <f t="shared" si="13"/>
        <v>6847.408449608835</v>
      </c>
      <c r="AB41" s="10">
        <f t="shared" si="14"/>
        <v>7011.844681078543</v>
      </c>
      <c r="AC41" s="10">
        <f t="shared" si="15"/>
        <v>7389.013878637357</v>
      </c>
      <c r="AD41" s="10">
        <f t="shared" si="16"/>
        <v>7619.034155823684</v>
      </c>
      <c r="AE41" s="10">
        <f t="shared" si="17"/>
        <v>8180.435623804621</v>
      </c>
      <c r="AF41" s="10">
        <f t="shared" si="18"/>
        <v>8554.978263139754</v>
      </c>
      <c r="AG41" s="10">
        <f t="shared" si="19"/>
        <v>9462.251410807896</v>
      </c>
      <c r="AH41" s="10">
        <f t="shared" si="20"/>
        <v>9436.401008608133</v>
      </c>
      <c r="AI41" s="10">
        <f t="shared" si="21"/>
        <v>9351.33867975525</v>
      </c>
      <c r="AJ41" s="10">
        <f t="shared" si="21"/>
        <v>9209.738809229655</v>
      </c>
    </row>
    <row r="43" spans="1:36" ht="15">
      <c r="A43" s="3" t="s">
        <v>34</v>
      </c>
      <c r="B43" s="13" t="s">
        <v>33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N43" s="13" t="s">
        <v>3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Z43" s="12" t="s">
        <v>27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5">
      <c r="A44" s="3" t="s">
        <v>31</v>
      </c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  <c r="N44" s="11" t="s">
        <v>5</v>
      </c>
      <c r="O44" s="11" t="s">
        <v>6</v>
      </c>
      <c r="P44" s="11" t="s">
        <v>7</v>
      </c>
      <c r="Q44" s="11" t="s">
        <v>8</v>
      </c>
      <c r="R44" s="11" t="s">
        <v>9</v>
      </c>
      <c r="S44" s="11" t="s">
        <v>10</v>
      </c>
      <c r="T44" s="11" t="s">
        <v>11</v>
      </c>
      <c r="U44" s="11" t="s">
        <v>12</v>
      </c>
      <c r="V44" s="11" t="s">
        <v>13</v>
      </c>
      <c r="W44" s="11" t="s">
        <v>14</v>
      </c>
      <c r="X44" s="11" t="s">
        <v>15</v>
      </c>
      <c r="Z44" s="11" t="s">
        <v>5</v>
      </c>
      <c r="AA44" s="11" t="s">
        <v>6</v>
      </c>
      <c r="AB44" s="11" t="s">
        <v>7</v>
      </c>
      <c r="AC44" s="11" t="s">
        <v>8</v>
      </c>
      <c r="AD44" s="11" t="s">
        <v>9</v>
      </c>
      <c r="AE44" s="11" t="s">
        <v>10</v>
      </c>
      <c r="AF44" s="11" t="s">
        <v>11</v>
      </c>
      <c r="AG44" s="11" t="s">
        <v>12</v>
      </c>
      <c r="AH44" s="11" t="s">
        <v>13</v>
      </c>
      <c r="AI44" s="11" t="s">
        <v>14</v>
      </c>
      <c r="AJ44" s="11" t="s">
        <v>15</v>
      </c>
    </row>
    <row r="45" spans="1:36" ht="15">
      <c r="A45" s="4" t="s">
        <v>16</v>
      </c>
      <c r="B45" s="8">
        <v>55252.743859999995</v>
      </c>
      <c r="C45" s="8">
        <v>21591.397600000004</v>
      </c>
      <c r="D45" s="8">
        <v>26601.069399999993</v>
      </c>
      <c r="E45" s="8">
        <v>36065.75383999999</v>
      </c>
      <c r="F45" s="8">
        <v>21762.17852</v>
      </c>
      <c r="G45" s="8">
        <v>19458.592989999997</v>
      </c>
      <c r="H45" s="8">
        <v>32117.946669999998</v>
      </c>
      <c r="I45" s="8">
        <v>44370.49260999999</v>
      </c>
      <c r="J45" s="8">
        <v>30527.930379999998</v>
      </c>
      <c r="K45" s="8">
        <v>28143.22122</v>
      </c>
      <c r="L45" s="8">
        <v>31037</v>
      </c>
      <c r="N45" s="8">
        <f>N19</f>
        <v>6556.707589</v>
      </c>
      <c r="O45" s="8">
        <f aca="true" t="shared" si="40" ref="O45:W45">O19</f>
        <v>6516.431656999999</v>
      </c>
      <c r="P45" s="8">
        <f t="shared" si="40"/>
        <v>7009.841952000001</v>
      </c>
      <c r="Q45" s="8">
        <f t="shared" si="40"/>
        <v>7745.782451999998</v>
      </c>
      <c r="R45" s="8">
        <f t="shared" si="40"/>
        <v>6933.286055940066</v>
      </c>
      <c r="S45" s="8">
        <f t="shared" si="40"/>
        <v>6607.252410000002</v>
      </c>
      <c r="T45" s="8">
        <f t="shared" si="40"/>
        <v>6170.9105949999985</v>
      </c>
      <c r="U45" s="8">
        <f t="shared" si="40"/>
        <v>5682.642000059933</v>
      </c>
      <c r="V45" s="8">
        <f t="shared" si="40"/>
        <v>5910.531497999999</v>
      </c>
      <c r="W45" s="8">
        <f t="shared" si="40"/>
        <v>5562.773076000002</v>
      </c>
      <c r="X45" s="8">
        <f>X19</f>
        <v>4321</v>
      </c>
      <c r="Z45" s="8">
        <f aca="true" t="shared" si="41" ref="Z45:AJ48">B45/N45*1000</f>
        <v>8426.903763818284</v>
      </c>
      <c r="AA45" s="8">
        <f t="shared" si="41"/>
        <v>3313.377433615277</v>
      </c>
      <c r="AB45" s="8">
        <f t="shared" si="41"/>
        <v>3794.8172843483803</v>
      </c>
      <c r="AC45" s="8">
        <f t="shared" si="41"/>
        <v>4656.179548482883</v>
      </c>
      <c r="AD45" s="8">
        <f t="shared" si="41"/>
        <v>3138.797151078937</v>
      </c>
      <c r="AE45" s="8">
        <f t="shared" si="41"/>
        <v>2945.0355128781875</v>
      </c>
      <c r="AF45" s="8">
        <f t="shared" si="41"/>
        <v>5204.7337545327055</v>
      </c>
      <c r="AG45" s="8">
        <f t="shared" si="41"/>
        <v>7808.074590926549</v>
      </c>
      <c r="AH45" s="8">
        <f t="shared" si="41"/>
        <v>5165.005954258092</v>
      </c>
      <c r="AI45" s="8">
        <f t="shared" si="41"/>
        <v>5059.20713203653</v>
      </c>
      <c r="AJ45" s="8">
        <f t="shared" si="41"/>
        <v>7182.828049062718</v>
      </c>
    </row>
    <row r="46" spans="1:36" ht="15">
      <c r="A46" s="4" t="s">
        <v>17</v>
      </c>
      <c r="B46" s="8">
        <v>64389.21819</v>
      </c>
      <c r="C46" s="8">
        <v>65546.51997000001</v>
      </c>
      <c r="D46" s="8">
        <v>68927.09785999998</v>
      </c>
      <c r="E46" s="8">
        <v>71566.40295000002</v>
      </c>
      <c r="F46" s="8">
        <v>66768.32098</v>
      </c>
      <c r="G46" s="8">
        <v>70614.99972</v>
      </c>
      <c r="H46" s="8">
        <v>72207.87844</v>
      </c>
      <c r="I46" s="8">
        <v>74501.67869999996</v>
      </c>
      <c r="J46" s="8">
        <v>69019.72432</v>
      </c>
      <c r="K46" s="8">
        <v>69081.19090999999</v>
      </c>
      <c r="L46" s="8">
        <v>75083</v>
      </c>
      <c r="N46" s="8">
        <f>N20</f>
        <v>24915.527369</v>
      </c>
      <c r="O46" s="8">
        <f aca="true" t="shared" si="42" ref="O46:W46">O20</f>
        <v>25526.576884</v>
      </c>
      <c r="P46" s="8">
        <f t="shared" si="42"/>
        <v>26670.942197000004</v>
      </c>
      <c r="Q46" s="8">
        <f t="shared" si="42"/>
        <v>28031.990373</v>
      </c>
      <c r="R46" s="8">
        <f t="shared" si="42"/>
        <v>25773.40801</v>
      </c>
      <c r="S46" s="8">
        <f t="shared" si="42"/>
        <v>28068.36726</v>
      </c>
      <c r="T46" s="8">
        <f t="shared" si="42"/>
        <v>28595.378933999986</v>
      </c>
      <c r="U46" s="8">
        <f t="shared" si="42"/>
        <v>29297.809095000008</v>
      </c>
      <c r="V46" s="8">
        <f t="shared" si="42"/>
        <v>28544.523689</v>
      </c>
      <c r="W46" s="8">
        <f t="shared" si="42"/>
        <v>27752.445022999993</v>
      </c>
      <c r="X46" s="8">
        <f>X20</f>
        <v>30875</v>
      </c>
      <c r="Z46" s="8">
        <f t="shared" si="41"/>
        <v>2584.300835233908</v>
      </c>
      <c r="AA46" s="8">
        <f t="shared" si="41"/>
        <v>2567.775548905832</v>
      </c>
      <c r="AB46" s="8">
        <f t="shared" si="41"/>
        <v>2584.351814453448</v>
      </c>
      <c r="AC46" s="8">
        <f t="shared" si="41"/>
        <v>2553.0260961751655</v>
      </c>
      <c r="AD46" s="8">
        <f t="shared" si="41"/>
        <v>2590.589531430772</v>
      </c>
      <c r="AE46" s="8">
        <f t="shared" si="41"/>
        <v>2515.821425089904</v>
      </c>
      <c r="AF46" s="8">
        <f t="shared" si="41"/>
        <v>2525.158998824969</v>
      </c>
      <c r="AG46" s="8">
        <f t="shared" si="41"/>
        <v>2542.909555401345</v>
      </c>
      <c r="AH46" s="8">
        <f t="shared" si="41"/>
        <v>2417.9672805890127</v>
      </c>
      <c r="AI46" s="8">
        <f t="shared" si="41"/>
        <v>2489.192964899077</v>
      </c>
      <c r="AJ46" s="8">
        <f t="shared" si="41"/>
        <v>2431.838056680162</v>
      </c>
    </row>
    <row r="47" spans="1:36" ht="15">
      <c r="A47" s="4" t="s">
        <v>18</v>
      </c>
      <c r="B47" s="8">
        <v>35266.706470000005</v>
      </c>
      <c r="C47" s="8">
        <v>36336.564809999996</v>
      </c>
      <c r="D47" s="8">
        <v>46786.59122</v>
      </c>
      <c r="E47" s="8">
        <v>53084.876979999986</v>
      </c>
      <c r="F47" s="8">
        <v>38227.22563</v>
      </c>
      <c r="G47" s="8">
        <v>36780.44274</v>
      </c>
      <c r="H47" s="8">
        <v>42898.86694000001</v>
      </c>
      <c r="I47" s="8">
        <v>52069.68818</v>
      </c>
      <c r="J47" s="8">
        <v>33485.29722</v>
      </c>
      <c r="K47" s="8">
        <v>39823.81532</v>
      </c>
      <c r="L47" s="8">
        <v>50342</v>
      </c>
      <c r="N47" s="8">
        <f>N21</f>
        <v>7589.125631</v>
      </c>
      <c r="O47" s="8">
        <f aca="true" t="shared" si="43" ref="O47:W47">O21</f>
        <v>7791.3162870000015</v>
      </c>
      <c r="P47" s="8">
        <f t="shared" si="43"/>
        <v>9722.343088999996</v>
      </c>
      <c r="Q47" s="8">
        <f t="shared" si="43"/>
        <v>12108.976100000007</v>
      </c>
      <c r="R47" s="8">
        <f t="shared" si="43"/>
        <v>8260.109744</v>
      </c>
      <c r="S47" s="8">
        <f t="shared" si="43"/>
        <v>8119.2982280000015</v>
      </c>
      <c r="T47" s="8">
        <f t="shared" si="43"/>
        <v>9779.892967000003</v>
      </c>
      <c r="U47" s="8">
        <f t="shared" si="43"/>
        <v>12338.492934999998</v>
      </c>
      <c r="V47" s="8">
        <f t="shared" si="43"/>
        <v>7912.211531999999</v>
      </c>
      <c r="W47" s="8">
        <f t="shared" si="43"/>
        <v>8761.016867</v>
      </c>
      <c r="X47" s="8">
        <f>X21</f>
        <v>11091</v>
      </c>
      <c r="Z47" s="8">
        <f t="shared" si="41"/>
        <v>4647.005226259906</v>
      </c>
      <c r="AA47" s="8">
        <f t="shared" si="41"/>
        <v>4663.726060079018</v>
      </c>
      <c r="AB47" s="8">
        <f t="shared" si="41"/>
        <v>4812.2752706531255</v>
      </c>
      <c r="AC47" s="8">
        <f t="shared" si="41"/>
        <v>4383.927802120276</v>
      </c>
      <c r="AD47" s="8">
        <f t="shared" si="41"/>
        <v>4627.93193005306</v>
      </c>
      <c r="AE47" s="8">
        <f t="shared" si="41"/>
        <v>4530.0026809164265</v>
      </c>
      <c r="AF47" s="8">
        <f t="shared" si="41"/>
        <v>4386.4352181309505</v>
      </c>
      <c r="AG47" s="8">
        <f t="shared" si="41"/>
        <v>4220.101146412822</v>
      </c>
      <c r="AH47" s="8">
        <f t="shared" si="41"/>
        <v>4232.103386590802</v>
      </c>
      <c r="AI47" s="8">
        <f t="shared" si="41"/>
        <v>4545.569986288214</v>
      </c>
      <c r="AJ47" s="8">
        <f t="shared" si="41"/>
        <v>4538.995582003426</v>
      </c>
    </row>
    <row r="48" spans="1:36" ht="15">
      <c r="A48" s="4" t="s">
        <v>19</v>
      </c>
      <c r="B48" s="8">
        <v>30894.829299999998</v>
      </c>
      <c r="C48" s="8">
        <v>34686.18044</v>
      </c>
      <c r="D48" s="8">
        <v>32230.352369999993</v>
      </c>
      <c r="E48" s="8">
        <v>37140.68670000002</v>
      </c>
      <c r="F48" s="8">
        <v>33088.44691</v>
      </c>
      <c r="G48" s="8">
        <v>34123.599010000005</v>
      </c>
      <c r="H48" s="8">
        <v>30825.921220000004</v>
      </c>
      <c r="I48" s="8">
        <v>33567.849649999975</v>
      </c>
      <c r="J48" s="8">
        <v>34757.93881</v>
      </c>
      <c r="K48" s="8">
        <v>29458.926740000003</v>
      </c>
      <c r="L48" s="8">
        <v>28085</v>
      </c>
      <c r="N48" s="8">
        <f>N22</f>
        <v>2303.838597</v>
      </c>
      <c r="O48" s="8">
        <f aca="true" t="shared" si="44" ref="O48:W48">O22</f>
        <v>2437.963143</v>
      </c>
      <c r="P48" s="8">
        <f t="shared" si="44"/>
        <v>2512.118445000001</v>
      </c>
      <c r="Q48" s="8">
        <f t="shared" si="44"/>
        <v>2755.6355090000015</v>
      </c>
      <c r="R48" s="8">
        <f t="shared" si="44"/>
        <v>2318.716475</v>
      </c>
      <c r="S48" s="8">
        <f t="shared" si="44"/>
        <v>2500.0427059999993</v>
      </c>
      <c r="T48" s="8">
        <f t="shared" si="44"/>
        <v>2152.8338750000003</v>
      </c>
      <c r="U48" s="8">
        <f t="shared" si="44"/>
        <v>2785.5520350000006</v>
      </c>
      <c r="V48" s="8">
        <f t="shared" si="44"/>
        <v>2945.2034739999995</v>
      </c>
      <c r="W48" s="8">
        <f t="shared" si="44"/>
        <v>2626.8553099999995</v>
      </c>
      <c r="X48" s="8">
        <f>X22</f>
        <v>2729</v>
      </c>
      <c r="Z48" s="8">
        <f t="shared" si="41"/>
        <v>13410.15353255669</v>
      </c>
      <c r="AA48" s="8">
        <f t="shared" si="41"/>
        <v>14227.524538093478</v>
      </c>
      <c r="AB48" s="8">
        <f t="shared" si="41"/>
        <v>12829.949333857934</v>
      </c>
      <c r="AC48" s="8">
        <f t="shared" si="41"/>
        <v>13478.083940599998</v>
      </c>
      <c r="AD48" s="8">
        <f t="shared" si="41"/>
        <v>14270.156470941534</v>
      </c>
      <c r="AE48" s="8">
        <f t="shared" si="41"/>
        <v>13649.206442795867</v>
      </c>
      <c r="AF48" s="8">
        <f t="shared" si="41"/>
        <v>14318.76447967914</v>
      </c>
      <c r="AG48" s="8">
        <f t="shared" si="41"/>
        <v>12050.69918932603</v>
      </c>
      <c r="AH48" s="8">
        <f t="shared" si="41"/>
        <v>11801.540748148664</v>
      </c>
      <c r="AI48" s="8">
        <f t="shared" si="41"/>
        <v>11214.522028622889</v>
      </c>
      <c r="AJ48" s="8">
        <f t="shared" si="41"/>
        <v>10291.315500183216</v>
      </c>
    </row>
    <row r="49" spans="1:36" ht="15">
      <c r="A49" s="4" t="s">
        <v>26</v>
      </c>
      <c r="B49" s="8">
        <v>80508.78745999999</v>
      </c>
      <c r="C49" s="8">
        <v>101197.16497999997</v>
      </c>
      <c r="D49" s="8">
        <v>102784.63312999997</v>
      </c>
      <c r="E49" s="8">
        <v>85650.89020000002</v>
      </c>
      <c r="F49" s="8">
        <v>80545.61618</v>
      </c>
      <c r="G49" s="8">
        <v>87538.80510000001</v>
      </c>
      <c r="H49" s="8">
        <v>86320.43128000002</v>
      </c>
      <c r="I49" s="8">
        <v>73390.6275</v>
      </c>
      <c r="J49" s="8">
        <v>75665.95923</v>
      </c>
      <c r="K49" s="8">
        <v>83463.91175000001</v>
      </c>
      <c r="L49" s="8">
        <v>82538</v>
      </c>
      <c r="N49" s="8">
        <f aca="true" t="shared" si="45" ref="N49:W49">N23</f>
        <v>35220.43294811128</v>
      </c>
      <c r="O49" s="8">
        <f t="shared" si="45"/>
        <v>37910.60103005299</v>
      </c>
      <c r="P49" s="8">
        <f t="shared" si="45"/>
        <v>37408.601504209</v>
      </c>
      <c r="Q49" s="8">
        <f t="shared" si="45"/>
        <v>38170.26248616801</v>
      </c>
      <c r="R49" s="8">
        <f t="shared" si="45"/>
        <v>36394.24421819499</v>
      </c>
      <c r="S49" s="8">
        <f t="shared" si="45"/>
        <v>36173.87144</v>
      </c>
      <c r="T49" s="8">
        <f t="shared" si="45"/>
        <v>41741.13815499999</v>
      </c>
      <c r="U49" s="8">
        <f t="shared" si="45"/>
        <v>33904.38737200003</v>
      </c>
      <c r="V49" s="8">
        <f t="shared" si="45"/>
        <v>32335.453508</v>
      </c>
      <c r="W49" s="8">
        <f t="shared" si="45"/>
        <v>34632.06858999999</v>
      </c>
      <c r="X49" s="8">
        <f>X23</f>
        <v>33890</v>
      </c>
      <c r="Z49" s="8">
        <f aca="true" t="shared" si="46" ref="Z49:AJ49">B49/N49*1000</f>
        <v>2285.8545656894694</v>
      </c>
      <c r="AA49" s="8">
        <f t="shared" si="46"/>
        <v>2669.3632448553803</v>
      </c>
      <c r="AB49" s="8">
        <f t="shared" si="46"/>
        <v>2747.620306480456</v>
      </c>
      <c r="AC49" s="8">
        <f t="shared" si="46"/>
        <v>2243.916720013069</v>
      </c>
      <c r="AD49" s="8">
        <f t="shared" si="46"/>
        <v>2213.141608247271</v>
      </c>
      <c r="AE49" s="8">
        <f t="shared" si="46"/>
        <v>2419.945712617372</v>
      </c>
      <c r="AF49" s="8">
        <f t="shared" si="46"/>
        <v>2067.9941921914283</v>
      </c>
      <c r="AG49" s="8">
        <f t="shared" si="46"/>
        <v>2164.6351162389597</v>
      </c>
      <c r="AH49" s="8">
        <f t="shared" si="46"/>
        <v>2340.0308646136587</v>
      </c>
      <c r="AI49" s="8">
        <f t="shared" si="46"/>
        <v>2410.0180886711523</v>
      </c>
      <c r="AJ49" s="8">
        <f t="shared" si="46"/>
        <v>2435.4676895839484</v>
      </c>
    </row>
    <row r="50" spans="1:36" ht="15">
      <c r="A50" s="4" t="s">
        <v>20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N50" s="8">
        <f>N25</f>
        <v>0</v>
      </c>
      <c r="O50" s="8">
        <f aca="true" t="shared" si="47" ref="O50:W50">O25</f>
        <v>0</v>
      </c>
      <c r="P50" s="8">
        <f t="shared" si="47"/>
        <v>0</v>
      </c>
      <c r="Q50" s="8">
        <f t="shared" si="47"/>
        <v>0</v>
      </c>
      <c r="R50" s="8">
        <f t="shared" si="47"/>
        <v>0</v>
      </c>
      <c r="S50" s="8">
        <f t="shared" si="47"/>
        <v>0</v>
      </c>
      <c r="T50" s="8">
        <f t="shared" si="47"/>
        <v>0</v>
      </c>
      <c r="U50" s="8">
        <f t="shared" si="47"/>
        <v>0</v>
      </c>
      <c r="V50" s="8">
        <f t="shared" si="47"/>
        <v>0</v>
      </c>
      <c r="W50" s="8">
        <f t="shared" si="47"/>
        <v>0</v>
      </c>
      <c r="X50" s="8">
        <f>X25</f>
        <v>0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">
      <c r="A51" s="4" t="s">
        <v>22</v>
      </c>
      <c r="B51" s="8">
        <v>14431.412379999998</v>
      </c>
      <c r="C51" s="8">
        <v>14107.95504</v>
      </c>
      <c r="D51" s="8">
        <v>14525.944100000004</v>
      </c>
      <c r="E51" s="8">
        <v>14584.54851</v>
      </c>
      <c r="F51" s="8">
        <v>15662.22742</v>
      </c>
      <c r="G51" s="8">
        <v>17189.458950000004</v>
      </c>
      <c r="H51" s="8">
        <v>16829.2391</v>
      </c>
      <c r="I51" s="8">
        <v>15631.321629999999</v>
      </c>
      <c r="J51" s="8">
        <v>17464.716229999998</v>
      </c>
      <c r="K51" s="8">
        <v>17474.692469999995</v>
      </c>
      <c r="L51" s="8">
        <v>17685</v>
      </c>
      <c r="N51" s="8">
        <f>N24</f>
        <v>2523.74456821882</v>
      </c>
      <c r="O51" s="8">
        <f aca="true" t="shared" si="48" ref="O51:W51">O24</f>
        <v>2652.735532718778</v>
      </c>
      <c r="P51" s="8">
        <f t="shared" si="48"/>
        <v>2567.1305315914224</v>
      </c>
      <c r="Q51" s="8">
        <f t="shared" si="48"/>
        <v>2279.988812450287</v>
      </c>
      <c r="R51" s="8">
        <f t="shared" si="48"/>
        <v>2372.5050861</v>
      </c>
      <c r="S51" s="8">
        <f t="shared" si="48"/>
        <v>2576.1239780000005</v>
      </c>
      <c r="T51" s="8">
        <f t="shared" si="48"/>
        <v>2755.7598989999997</v>
      </c>
      <c r="U51" s="8">
        <f t="shared" si="48"/>
        <v>2493.592786000001</v>
      </c>
      <c r="V51" s="8">
        <f t="shared" si="48"/>
        <v>2602.720938</v>
      </c>
      <c r="W51" s="8">
        <f t="shared" si="48"/>
        <v>2726.1589450000006</v>
      </c>
      <c r="X51" s="8">
        <f>X24</f>
        <v>2756</v>
      </c>
      <c r="Z51" s="8">
        <f aca="true" t="shared" si="49" ref="Z51:AJ51">B51/N51*1000</f>
        <v>5718.253963468751</v>
      </c>
      <c r="AA51" s="8">
        <f t="shared" si="49"/>
        <v>5318.266697148213</v>
      </c>
      <c r="AB51" s="8">
        <f t="shared" si="49"/>
        <v>5658.436110373805</v>
      </c>
      <c r="AC51" s="8">
        <f t="shared" si="49"/>
        <v>6396.763190397455</v>
      </c>
      <c r="AD51" s="8">
        <f t="shared" si="49"/>
        <v>6601.556941547414</v>
      </c>
      <c r="AE51" s="8">
        <f t="shared" si="49"/>
        <v>6672.605471164168</v>
      </c>
      <c r="AF51" s="8">
        <f t="shared" si="49"/>
        <v>6106.932286120766</v>
      </c>
      <c r="AG51" s="8">
        <f t="shared" si="49"/>
        <v>6268.59434217179</v>
      </c>
      <c r="AH51" s="8">
        <f t="shared" si="49"/>
        <v>6710.176252479972</v>
      </c>
      <c r="AI51" s="8">
        <f t="shared" si="49"/>
        <v>6410.00500064386</v>
      </c>
      <c r="AJ51" s="8">
        <f t="shared" si="49"/>
        <v>6416.908563134978</v>
      </c>
    </row>
    <row r="52" spans="1:36" ht="15">
      <c r="A52" s="4" t="s">
        <v>21</v>
      </c>
      <c r="B52" s="8">
        <v>0</v>
      </c>
      <c r="C52" s="8">
        <v>0</v>
      </c>
      <c r="D52" s="8">
        <v>0</v>
      </c>
      <c r="E52" s="8">
        <v>0</v>
      </c>
      <c r="F52" s="8">
        <v>150.60303</v>
      </c>
      <c r="G52" s="8">
        <v>0</v>
      </c>
      <c r="H52" s="8">
        <v>0</v>
      </c>
      <c r="I52" s="8">
        <v>0</v>
      </c>
      <c r="J52" s="8">
        <v>41.74786</v>
      </c>
      <c r="K52" s="8">
        <v>38.58158</v>
      </c>
      <c r="L52" s="8">
        <v>55</v>
      </c>
      <c r="N52" s="8">
        <f>N26</f>
        <v>0</v>
      </c>
      <c r="O52" s="8">
        <f aca="true" t="shared" si="50" ref="O52:W52">O26</f>
        <v>0</v>
      </c>
      <c r="P52" s="8">
        <f t="shared" si="50"/>
        <v>0</v>
      </c>
      <c r="Q52" s="8">
        <f t="shared" si="50"/>
        <v>0</v>
      </c>
      <c r="R52" s="8">
        <v>56</v>
      </c>
      <c r="S52" s="8">
        <v>0</v>
      </c>
      <c r="T52" s="8">
        <v>0</v>
      </c>
      <c r="U52" s="8">
        <v>0</v>
      </c>
      <c r="V52" s="8">
        <f t="shared" si="50"/>
        <v>15.3572</v>
      </c>
      <c r="W52" s="8">
        <f t="shared" si="50"/>
        <v>14.375600000000004</v>
      </c>
      <c r="X52" s="8">
        <f>X26</f>
        <v>20</v>
      </c>
      <c r="Z52" s="8"/>
      <c r="AA52" s="8"/>
      <c r="AB52" s="8"/>
      <c r="AC52" s="8"/>
      <c r="AD52" s="8">
        <f>F52/R52*1000</f>
        <v>2689.339821428571</v>
      </c>
      <c r="AE52" s="8"/>
      <c r="AF52" s="8"/>
      <c r="AG52" s="8"/>
      <c r="AH52" s="8">
        <f aca="true" t="shared" si="51" ref="AH52:AJ54">J52/V52*1000</f>
        <v>2718.4551871434896</v>
      </c>
      <c r="AI52" s="8">
        <f t="shared" si="51"/>
        <v>2683.823979520854</v>
      </c>
      <c r="AJ52" s="8">
        <f t="shared" si="51"/>
        <v>2750</v>
      </c>
    </row>
    <row r="53" spans="1:36" ht="15.75" thickBot="1">
      <c r="A53" s="7" t="s">
        <v>23</v>
      </c>
      <c r="B53" s="9">
        <v>92.93402</v>
      </c>
      <c r="C53" s="9">
        <v>92.09054999999998</v>
      </c>
      <c r="D53" s="9">
        <v>92.96660714800001</v>
      </c>
      <c r="E53" s="9">
        <v>116.40301583400006</v>
      </c>
      <c r="F53" s="9">
        <v>94.92876000000001</v>
      </c>
      <c r="G53" s="9">
        <v>118.14131</v>
      </c>
      <c r="H53" s="9">
        <v>1061.3588200000002</v>
      </c>
      <c r="I53" s="9">
        <v>204.40002000000004</v>
      </c>
      <c r="J53" s="9">
        <v>682.73421</v>
      </c>
      <c r="K53" s="9">
        <v>1258.6846</v>
      </c>
      <c r="L53" s="9">
        <v>298</v>
      </c>
      <c r="N53" s="9">
        <f>N27</f>
        <v>112.358599</v>
      </c>
      <c r="O53" s="9">
        <f>O27</f>
        <v>99.52732800000001</v>
      </c>
      <c r="P53" s="9">
        <f>P27</f>
        <v>89.900855</v>
      </c>
      <c r="Q53" s="9">
        <f>Q27</f>
        <v>109.47150300000004</v>
      </c>
      <c r="R53" s="9">
        <v>96</v>
      </c>
      <c r="S53" s="9">
        <v>89.14905</v>
      </c>
      <c r="T53" s="9">
        <v>2089.1733530000006</v>
      </c>
      <c r="U53" s="9">
        <v>206.83536300000014</v>
      </c>
      <c r="V53" s="9">
        <f>V27</f>
        <v>282.51802899999996</v>
      </c>
      <c r="W53" s="9">
        <f>W27</f>
        <v>237.05879200000004</v>
      </c>
      <c r="X53" s="9">
        <f>X27</f>
        <v>126</v>
      </c>
      <c r="Z53" s="9">
        <f aca="true" t="shared" si="52" ref="Z53:AC54">B53/N53*1000</f>
        <v>827.1197827947285</v>
      </c>
      <c r="AA53" s="9">
        <f t="shared" si="52"/>
        <v>925.2790349199364</v>
      </c>
      <c r="AB53" s="9">
        <f t="shared" si="52"/>
        <v>1034.1014793240843</v>
      </c>
      <c r="AC53" s="9">
        <f t="shared" si="52"/>
        <v>1063.3179653521338</v>
      </c>
      <c r="AD53" s="9">
        <f>F53/R53*1000</f>
        <v>988.8412500000002</v>
      </c>
      <c r="AE53" s="9">
        <f aca="true" t="shared" si="53" ref="AE53:AG54">G53/S53*1000</f>
        <v>1325.2110931075542</v>
      </c>
      <c r="AF53" s="9">
        <f t="shared" si="53"/>
        <v>508.02812436599163</v>
      </c>
      <c r="AG53" s="9">
        <f t="shared" si="53"/>
        <v>988.2256933017779</v>
      </c>
      <c r="AH53" s="9">
        <f t="shared" si="51"/>
        <v>2416.604039100103</v>
      </c>
      <c r="AI53" s="9">
        <f t="shared" si="51"/>
        <v>5309.588348868326</v>
      </c>
      <c r="AJ53" s="9">
        <f t="shared" si="51"/>
        <v>2365.0793650793653</v>
      </c>
    </row>
    <row r="54" spans="1:36" ht="15.75" thickTop="1">
      <c r="A54" s="5" t="s">
        <v>24</v>
      </c>
      <c r="B54" s="10">
        <f aca="true" t="shared" si="54" ref="B54:L54">SUM(B45:B53)</f>
        <v>280836.63167999993</v>
      </c>
      <c r="C54" s="10">
        <f t="shared" si="54"/>
        <v>273557.87339</v>
      </c>
      <c r="D54" s="10">
        <f t="shared" si="54"/>
        <v>291948.65468714794</v>
      </c>
      <c r="E54" s="10">
        <f t="shared" si="54"/>
        <v>298209.562195834</v>
      </c>
      <c r="F54" s="10">
        <f t="shared" si="54"/>
        <v>256299.54743</v>
      </c>
      <c r="G54" s="10">
        <f t="shared" si="54"/>
        <v>265824.03982</v>
      </c>
      <c r="H54" s="10">
        <f t="shared" si="54"/>
        <v>282261.6424700001</v>
      </c>
      <c r="I54" s="10">
        <f t="shared" si="54"/>
        <v>293736.05828999996</v>
      </c>
      <c r="J54" s="10">
        <f t="shared" si="54"/>
        <v>261646.04825999995</v>
      </c>
      <c r="K54" s="10">
        <f t="shared" si="54"/>
        <v>268743.02459</v>
      </c>
      <c r="L54" s="10">
        <f t="shared" si="54"/>
        <v>285123</v>
      </c>
      <c r="N54" s="10">
        <f aca="true" t="shared" si="55" ref="N54:X54">SUM(N45:N53)</f>
        <v>79221.7353013301</v>
      </c>
      <c r="O54" s="10">
        <f t="shared" si="55"/>
        <v>82935.15186177177</v>
      </c>
      <c r="P54" s="10">
        <f t="shared" si="55"/>
        <v>85980.87857380042</v>
      </c>
      <c r="Q54" s="10">
        <f t="shared" si="55"/>
        <v>91202.1072356183</v>
      </c>
      <c r="R54" s="10">
        <f t="shared" si="55"/>
        <v>82204.26958923506</v>
      </c>
      <c r="S54" s="10">
        <f t="shared" si="55"/>
        <v>84134.10507200002</v>
      </c>
      <c r="T54" s="10">
        <f t="shared" si="55"/>
        <v>93285.08777799999</v>
      </c>
      <c r="U54" s="10">
        <f t="shared" si="55"/>
        <v>86709.31158605996</v>
      </c>
      <c r="V54" s="10">
        <f t="shared" si="55"/>
        <v>80548.51986799999</v>
      </c>
      <c r="W54" s="10">
        <f t="shared" si="55"/>
        <v>82312.75220299998</v>
      </c>
      <c r="X54" s="10">
        <f t="shared" si="55"/>
        <v>85808</v>
      </c>
      <c r="Z54" s="10">
        <f t="shared" si="52"/>
        <v>3544.9442076950413</v>
      </c>
      <c r="AA54" s="10">
        <f t="shared" si="52"/>
        <v>3298.455085075863</v>
      </c>
      <c r="AB54" s="10">
        <f t="shared" si="52"/>
        <v>3395.5067630131052</v>
      </c>
      <c r="AC54" s="10">
        <f t="shared" si="52"/>
        <v>3269.766140659637</v>
      </c>
      <c r="AD54" s="10">
        <f>F54/R54*1000</f>
        <v>3117.837415388499</v>
      </c>
      <c r="AE54" s="10">
        <f t="shared" si="53"/>
        <v>3159.527751469085</v>
      </c>
      <c r="AF54" s="10">
        <f t="shared" si="53"/>
        <v>3025.795967965714</v>
      </c>
      <c r="AG54" s="10">
        <f t="shared" si="53"/>
        <v>3387.5953218526433</v>
      </c>
      <c r="AH54" s="10">
        <f t="shared" si="51"/>
        <v>3248.303614874315</v>
      </c>
      <c r="AI54" s="10">
        <f t="shared" si="51"/>
        <v>3264.9014569118654</v>
      </c>
      <c r="AJ54" s="10">
        <f t="shared" si="51"/>
        <v>3322.8020697370875</v>
      </c>
    </row>
    <row r="57" ht="15">
      <c r="A57" t="s">
        <v>28</v>
      </c>
    </row>
    <row r="58" ht="15">
      <c r="A58" t="s">
        <v>29</v>
      </c>
    </row>
  </sheetData>
  <sheetProtection/>
  <mergeCells count="12">
    <mergeCell ref="N30:X30"/>
    <mergeCell ref="N43:X43"/>
    <mergeCell ref="Z5:AJ5"/>
    <mergeCell ref="Z17:AJ17"/>
    <mergeCell ref="Z30:AJ30"/>
    <mergeCell ref="Z43:AJ43"/>
    <mergeCell ref="B5:L5"/>
    <mergeCell ref="B17:L17"/>
    <mergeCell ref="B30:L30"/>
    <mergeCell ref="B43:L43"/>
    <mergeCell ref="N5:X5"/>
    <mergeCell ref="N17:X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Alejandro Jimenez Moreno</cp:lastModifiedBy>
  <dcterms:created xsi:type="dcterms:W3CDTF">2016-10-28T13:50:23Z</dcterms:created>
  <dcterms:modified xsi:type="dcterms:W3CDTF">2016-10-28T14:42:13Z</dcterms:modified>
  <cp:category/>
  <cp:version/>
  <cp:contentType/>
  <cp:contentStatus/>
</cp:coreProperties>
</file>