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Mi Trabajo\Nutresa\Informes administrativos GN\2016\201606 Junio 2016\Presentación Resultados junio 2016\para web\"/>
    </mc:Choice>
  </mc:AlternateContent>
  <bookViews>
    <workbookView xWindow="240" yWindow="135" windowWidth="20115" windowHeight="7935" activeTab="1"/>
  </bookViews>
  <sheets>
    <sheet name="Deuda" sheetId="1" r:id="rId1"/>
    <sheet name="Debt" sheetId="2" r:id="rId2"/>
    <sheet name="Hist. Indicadores" sheetId="3" r:id="rId3"/>
  </sheets>
  <externalReferences>
    <externalReference r:id="rId4"/>
    <externalReference r:id="rId5"/>
    <externalReference r:id="rId6"/>
    <externalReference r:id="rId7"/>
  </externalReferences>
  <definedNames>
    <definedName name="_ac93" localSheetId="1">#REF!</definedName>
    <definedName name="_ac93" localSheetId="0">#REF!</definedName>
    <definedName name="_ac93" localSheetId="2">#REF!</definedName>
    <definedName name="_ac93">#REF!</definedName>
    <definedName name="_ac94" localSheetId="1">#REF!</definedName>
    <definedName name="_ac94" localSheetId="0">#REF!</definedName>
    <definedName name="_ac94" localSheetId="2">#REF!</definedName>
    <definedName name="_ac94">#REF!</definedName>
    <definedName name="_xlnm._FilterDatabase" localSheetId="1" hidden="1">Debt!#REF!</definedName>
    <definedName name="_xlnm._FilterDatabase" localSheetId="0" hidden="1">Deuda!#REF!</definedName>
    <definedName name="_pat93" localSheetId="1">#REF!</definedName>
    <definedName name="_pat93" localSheetId="0">#REF!</definedName>
    <definedName name="_pat93" localSheetId="2">#REF!</definedName>
    <definedName name="_pat93">#REF!</definedName>
    <definedName name="_pat94" localSheetId="1">#REF!</definedName>
    <definedName name="_pat94" localSheetId="0">#REF!</definedName>
    <definedName name="_pat94" localSheetId="2">#REF!</definedName>
    <definedName name="_pat94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bz" localSheetId="1">#REF!</definedName>
    <definedName name="bz" localSheetId="0">#REF!</definedName>
    <definedName name="bz" localSheetId="2">'Hist. Indicadores'!$J$26</definedName>
    <definedName name="bz">#REF!</definedName>
    <definedName name="Covenants" localSheetId="1">#REF!</definedName>
    <definedName name="Covenants" localSheetId="0">#REF!</definedName>
    <definedName name="Covenants">#REF!</definedName>
    <definedName name="fds" localSheetId="1">#REF!</definedName>
    <definedName name="fds">#REF!</definedName>
    <definedName name="FECHA" localSheetId="1">#REF!</definedName>
    <definedName name="FECHA" localSheetId="0">#REF!</definedName>
    <definedName name="FECHA" localSheetId="2">'[1]Valoración Derivados'!$B$1</definedName>
    <definedName name="FECHA">#REF!</definedName>
    <definedName name="Historicos" localSheetId="1">#REF!</definedName>
    <definedName name="Historicos" localSheetId="0">#REF!</definedName>
    <definedName name="Historicos" localSheetId="2">#REF!</definedName>
    <definedName name="Historicos">#REF!</definedName>
    <definedName name="ingresosoperacionales2003">[2]pg032004!$C$16</definedName>
    <definedName name="n" localSheetId="1">#REF!</definedName>
    <definedName name="n" localSheetId="0">#REF!</definedName>
    <definedName name="n" localSheetId="2">#REF!</definedName>
    <definedName name="n">#REF!</definedName>
    <definedName name="PEN" localSheetId="1">#REF!</definedName>
    <definedName name="PEN" localSheetId="0">#REF!</definedName>
    <definedName name="PEN" localSheetId="2">'[1]Valoración Derivados'!$B$3</definedName>
    <definedName name="PEN">#REF!</definedName>
    <definedName name="PresentationNormalA4" localSheetId="1">#REF!</definedName>
    <definedName name="PresentationNormalA4" localSheetId="0">#REF!</definedName>
    <definedName name="PresentationNormalA4" localSheetId="2">#REF!</definedName>
    <definedName name="PresentationNormalA4">#REF!</definedName>
    <definedName name="rate" localSheetId="1">#REF!</definedName>
    <definedName name="rate" localSheetId="0">#REF!</definedName>
    <definedName name="rate" localSheetId="2">#REF!</definedName>
    <definedName name="rate">#REF!</definedName>
    <definedName name="s">'[3]RESUMEN TOTAL'!$B$2</definedName>
    <definedName name="sd">#REF!</definedName>
    <definedName name="TestAdd">"Test RefersTo1"</definedName>
    <definedName name="totalactivo" localSheetId="1">#REF!</definedName>
    <definedName name="totalactivo" localSheetId="0">#REF!</definedName>
    <definedName name="totalactivo" localSheetId="2">#REF!</definedName>
    <definedName name="totalactivo">#REF!</definedName>
    <definedName name="Totalingresoso" localSheetId="1">#REF!</definedName>
    <definedName name="Totalingresoso" localSheetId="0">#REF!</definedName>
    <definedName name="Totalingresoso" localSheetId="2">#REF!</definedName>
    <definedName name="Totalingresoso">#REF!</definedName>
    <definedName name="totalingresosoperacionales">[2]pg032004!$B$16</definedName>
    <definedName name="TRM" localSheetId="1">#REF!</definedName>
    <definedName name="TRM" localSheetId="0">#REF!</definedName>
    <definedName name="TRM" localSheetId="2">'[1]Valoración Derivados'!$B$2</definedName>
    <definedName name="TRM">#REF!</definedName>
    <definedName name="werrwewer">#REF!</definedName>
    <definedName name="X" localSheetId="1">#REF!</definedName>
    <definedName name="X" localSheetId="0">#REF!</definedName>
    <definedName name="X" localSheetId="2">#REF!</definedName>
    <definedName name="X">#REF!</definedName>
    <definedName name="Y" localSheetId="1">#REF!</definedName>
    <definedName name="Y" localSheetId="0">#REF!</definedName>
    <definedName name="Y" localSheetId="2">#REF!</definedName>
    <definedName name="Y">#REF!</definedName>
  </definedNames>
  <calcPr calcId="162913"/>
</workbook>
</file>

<file path=xl/calcChain.xml><?xml version="1.0" encoding="utf-8"?>
<calcChain xmlns="http://schemas.openxmlformats.org/spreadsheetml/2006/main">
  <c r="DN3" i="3" l="1"/>
  <c r="M30" i="3" l="1"/>
  <c r="DN4" i="3" l="1"/>
  <c r="M28" i="3" s="1"/>
  <c r="DN15" i="3"/>
  <c r="DN14" i="3"/>
  <c r="M33" i="3" s="1"/>
  <c r="DN13" i="3"/>
  <c r="M32" i="3" s="1"/>
  <c r="DN11" i="3"/>
  <c r="DN16" i="3" l="1"/>
  <c r="M35" i="3" s="1"/>
  <c r="DN5" i="3"/>
  <c r="D38" i="2"/>
  <c r="D39" i="2"/>
  <c r="D37" i="2"/>
  <c r="G27" i="2"/>
  <c r="G28" i="2"/>
  <c r="G29" i="2"/>
  <c r="G26" i="2"/>
  <c r="D27" i="2"/>
  <c r="D28" i="2"/>
  <c r="D29" i="2"/>
  <c r="D30" i="2"/>
  <c r="D31" i="2"/>
  <c r="D32" i="2"/>
  <c r="D33" i="2"/>
  <c r="D26" i="2"/>
  <c r="C27" i="2"/>
  <c r="C28" i="2"/>
  <c r="C29" i="2"/>
  <c r="C30" i="2"/>
  <c r="C31" i="2"/>
  <c r="C32" i="2"/>
  <c r="C26" i="2"/>
  <c r="G17" i="2"/>
  <c r="G18" i="2"/>
  <c r="G19" i="2"/>
  <c r="G20" i="2"/>
  <c r="G21" i="2"/>
  <c r="G22" i="2"/>
  <c r="G16" i="2"/>
  <c r="G7" i="2"/>
  <c r="G8" i="2"/>
  <c r="G9" i="2"/>
  <c r="G10" i="2"/>
  <c r="G11" i="2"/>
  <c r="G12" i="2"/>
  <c r="G6" i="2"/>
  <c r="C16" i="2"/>
  <c r="C17" i="2"/>
  <c r="C18" i="2"/>
  <c r="C19" i="2"/>
  <c r="C20" i="2"/>
  <c r="C15" i="2"/>
  <c r="C8" i="2"/>
  <c r="C9" i="2"/>
  <c r="C10" i="2"/>
  <c r="C11" i="2"/>
  <c r="C7" i="2"/>
  <c r="C6" i="2"/>
  <c r="DN12" i="3" l="1"/>
  <c r="M31" i="3" s="1"/>
  <c r="M27" i="3"/>
  <c r="DM4" i="3" l="1"/>
  <c r="DM5" i="3" s="1"/>
  <c r="DM11" i="3" l="1"/>
  <c r="DM13" i="3"/>
  <c r="DM14" i="3"/>
  <c r="DM16" i="3"/>
  <c r="DM12" i="3" l="1"/>
  <c r="DM15" i="3"/>
  <c r="DL13" i="3" l="1"/>
  <c r="DL14" i="3"/>
  <c r="DL16" i="3"/>
  <c r="DL4" i="3"/>
  <c r="DL11" i="3" s="1"/>
  <c r="DK5" i="3"/>
  <c r="DL5" i="3" l="1"/>
  <c r="DL15" i="3"/>
  <c r="J34" i="3"/>
  <c r="M34" i="3"/>
  <c r="L30" i="3"/>
  <c r="L34" i="3" s="1"/>
  <c r="K30" i="3"/>
  <c r="K34" i="3" s="1"/>
  <c r="L28" i="3"/>
  <c r="K28" i="3"/>
  <c r="J28" i="3"/>
  <c r="I28" i="3"/>
  <c r="H28" i="3"/>
  <c r="G28" i="3"/>
  <c r="F28" i="3"/>
  <c r="E28" i="3"/>
  <c r="D28" i="3"/>
  <c r="C28" i="3"/>
  <c r="G27" i="3"/>
  <c r="F27" i="3"/>
  <c r="E27" i="3"/>
  <c r="D27" i="3"/>
  <c r="C27" i="3"/>
  <c r="DK16" i="3"/>
  <c r="DJ16" i="3"/>
  <c r="DI16" i="3"/>
  <c r="L35" i="3" s="1"/>
  <c r="DH16" i="3"/>
  <c r="DG16" i="3"/>
  <c r="DF16" i="3"/>
  <c r="DE16" i="3"/>
  <c r="DD16" i="3"/>
  <c r="DC16" i="3"/>
  <c r="DB16" i="3"/>
  <c r="DA16" i="3"/>
  <c r="CZ16" i="3"/>
  <c r="CY16" i="3"/>
  <c r="CX16" i="3"/>
  <c r="K35" i="3" s="1"/>
  <c r="CW16" i="3"/>
  <c r="CV16" i="3"/>
  <c r="CU16" i="3"/>
  <c r="CT16" i="3"/>
  <c r="CS16" i="3"/>
  <c r="CR16" i="3"/>
  <c r="CQ16" i="3"/>
  <c r="CP16" i="3"/>
  <c r="CO16" i="3"/>
  <c r="CN16" i="3"/>
  <c r="CM16" i="3"/>
  <c r="J35" i="3" s="1"/>
  <c r="CL16" i="3"/>
  <c r="CK16" i="3"/>
  <c r="CJ16" i="3"/>
  <c r="CI16" i="3"/>
  <c r="CH16" i="3"/>
  <c r="CG16" i="3"/>
  <c r="CF16" i="3"/>
  <c r="CE16" i="3"/>
  <c r="CD16" i="3"/>
  <c r="CC16" i="3"/>
  <c r="CB16" i="3"/>
  <c r="I35" i="3" s="1"/>
  <c r="CA16" i="3"/>
  <c r="BZ16" i="3"/>
  <c r="BY16" i="3"/>
  <c r="BX16" i="3"/>
  <c r="BW16" i="3"/>
  <c r="BV16" i="3"/>
  <c r="BU16" i="3"/>
  <c r="BT16" i="3"/>
  <c r="BS16" i="3"/>
  <c r="BR16" i="3"/>
  <c r="BQ16" i="3"/>
  <c r="H35" i="3" s="1"/>
  <c r="BP16" i="3"/>
  <c r="BO16" i="3"/>
  <c r="BN16" i="3"/>
  <c r="BM16" i="3"/>
  <c r="BL16" i="3"/>
  <c r="BJ16" i="3"/>
  <c r="BI16" i="3"/>
  <c r="BH16" i="3"/>
  <c r="BG16" i="3"/>
  <c r="BF16" i="3"/>
  <c r="BE16" i="3"/>
  <c r="G35" i="3" s="1"/>
  <c r="BD16" i="3"/>
  <c r="BC16" i="3"/>
  <c r="BB16" i="3"/>
  <c r="BA16" i="3"/>
  <c r="AZ16" i="3"/>
  <c r="AY16" i="3"/>
  <c r="AX16" i="3"/>
  <c r="AW16" i="3"/>
  <c r="AV16" i="3"/>
  <c r="AU16" i="3"/>
  <c r="AS16" i="3"/>
  <c r="F35" i="3" s="1"/>
  <c r="AR16" i="3"/>
  <c r="AQ16" i="3"/>
  <c r="AP16" i="3"/>
  <c r="AO16" i="3"/>
  <c r="AN16" i="3"/>
  <c r="AM16" i="3"/>
  <c r="AL16" i="3"/>
  <c r="AK16" i="3"/>
  <c r="AJ16" i="3"/>
  <c r="AI16" i="3"/>
  <c r="AH16" i="3"/>
  <c r="E35" i="3" s="1"/>
  <c r="W16" i="3"/>
  <c r="D35" i="3" s="1"/>
  <c r="L16" i="3"/>
  <c r="C35" i="3" s="1"/>
  <c r="DK15" i="3"/>
  <c r="DJ15" i="3"/>
  <c r="DI15" i="3"/>
  <c r="DH15" i="3"/>
  <c r="DG15" i="3"/>
  <c r="DF15" i="3"/>
  <c r="DE15" i="3"/>
  <c r="DD15" i="3"/>
  <c r="DC15" i="3"/>
  <c r="DB15" i="3"/>
  <c r="DA15" i="3"/>
  <c r="CZ15" i="3"/>
  <c r="CY15" i="3"/>
  <c r="CX15" i="3"/>
  <c r="CW15" i="3"/>
  <c r="CV15" i="3"/>
  <c r="CU15" i="3"/>
  <c r="CT15" i="3"/>
  <c r="CS15" i="3"/>
  <c r="CR15" i="3"/>
  <c r="CQ15" i="3"/>
  <c r="CP15" i="3"/>
  <c r="CO15" i="3"/>
  <c r="CN15" i="3"/>
  <c r="CM15" i="3"/>
  <c r="CL15" i="3"/>
  <c r="CK15" i="3"/>
  <c r="CJ15" i="3"/>
  <c r="CI15" i="3"/>
  <c r="CH15" i="3"/>
  <c r="CG15" i="3"/>
  <c r="CF15" i="3"/>
  <c r="CE15" i="3"/>
  <c r="CD15" i="3"/>
  <c r="CC15" i="3"/>
  <c r="CB15" i="3"/>
  <c r="CA15" i="3"/>
  <c r="BZ15" i="3"/>
  <c r="BY15" i="3"/>
  <c r="BX15" i="3"/>
  <c r="BW15" i="3"/>
  <c r="BV15" i="3"/>
  <c r="BU15" i="3"/>
  <c r="BT15" i="3"/>
  <c r="BS15" i="3"/>
  <c r="BR15" i="3"/>
  <c r="BQ15" i="3"/>
  <c r="BP15" i="3"/>
  <c r="BO15" i="3"/>
  <c r="BN15" i="3"/>
  <c r="BM15" i="3"/>
  <c r="BL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W15" i="3"/>
  <c r="L15" i="3"/>
  <c r="DK14" i="3"/>
  <c r="DJ14" i="3"/>
  <c r="DI14" i="3"/>
  <c r="L33" i="3" s="1"/>
  <c r="DH14" i="3"/>
  <c r="DG14" i="3"/>
  <c r="DF14" i="3"/>
  <c r="DE14" i="3"/>
  <c r="DD14" i="3"/>
  <c r="DC14" i="3"/>
  <c r="DB14" i="3"/>
  <c r="DA14" i="3"/>
  <c r="CZ14" i="3"/>
  <c r="CY14" i="3"/>
  <c r="CX14" i="3"/>
  <c r="K33" i="3" s="1"/>
  <c r="CW14" i="3"/>
  <c r="CV14" i="3"/>
  <c r="CT14" i="3"/>
  <c r="CS14" i="3"/>
  <c r="CR14" i="3"/>
  <c r="CQ14" i="3"/>
  <c r="CP14" i="3"/>
  <c r="CO14" i="3"/>
  <c r="CN14" i="3"/>
  <c r="CM14" i="3"/>
  <c r="J33" i="3" s="1"/>
  <c r="CL14" i="3"/>
  <c r="CK14" i="3"/>
  <c r="CI14" i="3"/>
  <c r="CH14" i="3"/>
  <c r="CG14" i="3"/>
  <c r="CF14" i="3"/>
  <c r="CE14" i="3"/>
  <c r="CD14" i="3"/>
  <c r="CC14" i="3"/>
  <c r="CB14" i="3"/>
  <c r="I33" i="3" s="1"/>
  <c r="CA14" i="3"/>
  <c r="BZ14" i="3"/>
  <c r="BY14" i="3"/>
  <c r="BX14" i="3"/>
  <c r="BW14" i="3"/>
  <c r="BV14" i="3"/>
  <c r="BS14" i="3"/>
  <c r="BR14" i="3"/>
  <c r="BQ14" i="3"/>
  <c r="H33" i="3" s="1"/>
  <c r="BP14" i="3"/>
  <c r="BO14" i="3"/>
  <c r="BN14" i="3"/>
  <c r="BM14" i="3"/>
  <c r="BL14" i="3"/>
  <c r="BK14" i="3"/>
  <c r="BH14" i="3"/>
  <c r="BG14" i="3"/>
  <c r="BF14" i="3"/>
  <c r="BE14" i="3"/>
  <c r="G33" i="3" s="1"/>
  <c r="BD14" i="3"/>
  <c r="BC14" i="3"/>
  <c r="BB14" i="3"/>
  <c r="BA14" i="3"/>
  <c r="AZ14" i="3"/>
  <c r="AY14" i="3"/>
  <c r="AX14" i="3"/>
  <c r="AW14" i="3"/>
  <c r="AV14" i="3"/>
  <c r="AU14" i="3"/>
  <c r="AS14" i="3"/>
  <c r="F33" i="3" s="1"/>
  <c r="AR14" i="3"/>
  <c r="AQ14" i="3"/>
  <c r="AP14" i="3"/>
  <c r="AO14" i="3"/>
  <c r="AN14" i="3"/>
  <c r="AM14" i="3"/>
  <c r="AL14" i="3"/>
  <c r="AK14" i="3"/>
  <c r="AJ14" i="3"/>
  <c r="AI14" i="3"/>
  <c r="AH14" i="3"/>
  <c r="E33" i="3" s="1"/>
  <c r="AG14" i="3"/>
  <c r="AF14" i="3"/>
  <c r="AE14" i="3"/>
  <c r="AD14" i="3"/>
  <c r="AC14" i="3"/>
  <c r="AB14" i="3"/>
  <c r="AA14" i="3"/>
  <c r="Z14" i="3"/>
  <c r="Y14" i="3"/>
  <c r="W14" i="3"/>
  <c r="D33" i="3" s="1"/>
  <c r="V14" i="3"/>
  <c r="U14" i="3"/>
  <c r="T14" i="3"/>
  <c r="S14" i="3"/>
  <c r="R14" i="3"/>
  <c r="Q14" i="3"/>
  <c r="P14" i="3"/>
  <c r="O14" i="3"/>
  <c r="N14" i="3"/>
  <c r="L14" i="3"/>
  <c r="C33" i="3" s="1"/>
  <c r="K14" i="3"/>
  <c r="J14" i="3"/>
  <c r="I14" i="3"/>
  <c r="H14" i="3"/>
  <c r="G14" i="3"/>
  <c r="F14" i="3"/>
  <c r="E14" i="3"/>
  <c r="D14" i="3"/>
  <c r="C14" i="3"/>
  <c r="B14" i="3"/>
  <c r="DK13" i="3"/>
  <c r="DJ13" i="3"/>
  <c r="DI13" i="3"/>
  <c r="L32" i="3" s="1"/>
  <c r="DH13" i="3"/>
  <c r="DG13" i="3"/>
  <c r="DF13" i="3"/>
  <c r="DE13" i="3"/>
  <c r="DD13" i="3"/>
  <c r="DC13" i="3"/>
  <c r="DB13" i="3"/>
  <c r="DA13" i="3"/>
  <c r="CZ13" i="3"/>
  <c r="CY13" i="3"/>
  <c r="CX13" i="3"/>
  <c r="K32" i="3" s="1"/>
  <c r="CW13" i="3"/>
  <c r="CV13" i="3"/>
  <c r="CT13" i="3"/>
  <c r="CS13" i="3"/>
  <c r="CR13" i="3"/>
  <c r="CQ13" i="3"/>
  <c r="CP13" i="3"/>
  <c r="CO13" i="3"/>
  <c r="CN13" i="3"/>
  <c r="CM13" i="3"/>
  <c r="J32" i="3" s="1"/>
  <c r="CL13" i="3"/>
  <c r="CK13" i="3"/>
  <c r="CI13" i="3"/>
  <c r="CH13" i="3"/>
  <c r="CG13" i="3"/>
  <c r="CF13" i="3"/>
  <c r="CE13" i="3"/>
  <c r="CD13" i="3"/>
  <c r="CC13" i="3"/>
  <c r="CB13" i="3"/>
  <c r="I32" i="3" s="1"/>
  <c r="CA13" i="3"/>
  <c r="BZ13" i="3"/>
  <c r="BY13" i="3"/>
  <c r="BX13" i="3"/>
  <c r="BW13" i="3"/>
  <c r="BV13" i="3"/>
  <c r="BS13" i="3"/>
  <c r="BR13" i="3"/>
  <c r="BQ13" i="3"/>
  <c r="H32" i="3" s="1"/>
  <c r="BP13" i="3"/>
  <c r="BO13" i="3"/>
  <c r="BN13" i="3"/>
  <c r="BM13" i="3"/>
  <c r="BL13" i="3"/>
  <c r="BK13" i="3"/>
  <c r="BH13" i="3"/>
  <c r="BG13" i="3"/>
  <c r="BF13" i="3"/>
  <c r="BE13" i="3"/>
  <c r="G32" i="3" s="1"/>
  <c r="BD13" i="3"/>
  <c r="BC13" i="3"/>
  <c r="BB13" i="3"/>
  <c r="BA13" i="3"/>
  <c r="AZ13" i="3"/>
  <c r="AY13" i="3"/>
  <c r="AX13" i="3"/>
  <c r="AW13" i="3"/>
  <c r="AV13" i="3"/>
  <c r="AU13" i="3"/>
  <c r="AS13" i="3"/>
  <c r="F32" i="3" s="1"/>
  <c r="AR13" i="3"/>
  <c r="AQ13" i="3"/>
  <c r="AP13" i="3"/>
  <c r="AO13" i="3"/>
  <c r="AN13" i="3"/>
  <c r="AM13" i="3"/>
  <c r="AL13" i="3"/>
  <c r="AK13" i="3"/>
  <c r="AJ13" i="3"/>
  <c r="AI13" i="3"/>
  <c r="AH13" i="3"/>
  <c r="E32" i="3" s="1"/>
  <c r="AG13" i="3"/>
  <c r="AF13" i="3"/>
  <c r="AE13" i="3"/>
  <c r="AD13" i="3"/>
  <c r="AC13" i="3"/>
  <c r="AB13" i="3"/>
  <c r="AA13" i="3"/>
  <c r="Z13" i="3"/>
  <c r="Y13" i="3"/>
  <c r="W13" i="3"/>
  <c r="D32" i="3" s="1"/>
  <c r="V13" i="3"/>
  <c r="U13" i="3"/>
  <c r="T13" i="3"/>
  <c r="S13" i="3"/>
  <c r="R13" i="3"/>
  <c r="Q13" i="3"/>
  <c r="P13" i="3"/>
  <c r="O13" i="3"/>
  <c r="N13" i="3"/>
  <c r="L13" i="3"/>
  <c r="C32" i="3" s="1"/>
  <c r="K13" i="3"/>
  <c r="J13" i="3"/>
  <c r="I13" i="3"/>
  <c r="H13" i="3"/>
  <c r="G13" i="3"/>
  <c r="F13" i="3"/>
  <c r="E13" i="3"/>
  <c r="D13" i="3"/>
  <c r="C13" i="3"/>
  <c r="B13" i="3"/>
  <c r="BH12" i="3"/>
  <c r="BG12" i="3"/>
  <c r="BF12" i="3"/>
  <c r="BE12" i="3"/>
  <c r="G31" i="3" s="1"/>
  <c r="BD12" i="3"/>
  <c r="BC12" i="3"/>
  <c r="BB12" i="3"/>
  <c r="BA12" i="3"/>
  <c r="AZ12" i="3"/>
  <c r="AY12" i="3"/>
  <c r="AX12" i="3"/>
  <c r="AW12" i="3"/>
  <c r="AV12" i="3"/>
  <c r="AU12" i="3"/>
  <c r="AS12" i="3"/>
  <c r="F31" i="3" s="1"/>
  <c r="AR12" i="3"/>
  <c r="AQ12" i="3"/>
  <c r="AP12" i="3"/>
  <c r="AO12" i="3"/>
  <c r="AN12" i="3"/>
  <c r="AM12" i="3"/>
  <c r="AL12" i="3"/>
  <c r="AK12" i="3"/>
  <c r="AJ12" i="3"/>
  <c r="AI12" i="3"/>
  <c r="AH12" i="3"/>
  <c r="E31" i="3" s="1"/>
  <c r="AG12" i="3"/>
  <c r="AF12" i="3"/>
  <c r="AE12" i="3"/>
  <c r="AD12" i="3"/>
  <c r="AC12" i="3"/>
  <c r="AB12" i="3"/>
  <c r="AA12" i="3"/>
  <c r="Z12" i="3"/>
  <c r="Y12" i="3"/>
  <c r="W12" i="3"/>
  <c r="D31" i="3" s="1"/>
  <c r="V12" i="3"/>
  <c r="U12" i="3"/>
  <c r="T12" i="3"/>
  <c r="S12" i="3"/>
  <c r="R12" i="3"/>
  <c r="Q12" i="3"/>
  <c r="P12" i="3"/>
  <c r="O12" i="3"/>
  <c r="N12" i="3"/>
  <c r="L12" i="3"/>
  <c r="C31" i="3" s="1"/>
  <c r="K12" i="3"/>
  <c r="J12" i="3"/>
  <c r="I12" i="3"/>
  <c r="H12" i="3"/>
  <c r="G12" i="3"/>
  <c r="F12" i="3"/>
  <c r="E12" i="3"/>
  <c r="D12" i="3"/>
  <c r="C12" i="3"/>
  <c r="B12" i="3"/>
  <c r="DK11" i="3"/>
  <c r="DJ11" i="3"/>
  <c r="DI11" i="3"/>
  <c r="DH11" i="3"/>
  <c r="DG11" i="3"/>
  <c r="DF11" i="3"/>
  <c r="DE11" i="3"/>
  <c r="DD11" i="3"/>
  <c r="DC11" i="3"/>
  <c r="DB11" i="3"/>
  <c r="DA11" i="3"/>
  <c r="CZ11" i="3"/>
  <c r="CY11" i="3"/>
  <c r="CX11" i="3"/>
  <c r="CW11" i="3"/>
  <c r="CV11" i="3"/>
  <c r="CT11" i="3"/>
  <c r="CS11" i="3"/>
  <c r="CR11" i="3"/>
  <c r="CQ11" i="3"/>
  <c r="CP11" i="3"/>
  <c r="CO11" i="3"/>
  <c r="CN11" i="3"/>
  <c r="CM11" i="3"/>
  <c r="CL11" i="3"/>
  <c r="CK11" i="3"/>
  <c r="CI11" i="3"/>
  <c r="CH11" i="3"/>
  <c r="CG11" i="3"/>
  <c r="CF11" i="3"/>
  <c r="CE11" i="3"/>
  <c r="CD11" i="3"/>
  <c r="CC11" i="3"/>
  <c r="CB11" i="3"/>
  <c r="CA11" i="3"/>
  <c r="BZ11" i="3"/>
  <c r="BY11" i="3"/>
  <c r="BX11" i="3"/>
  <c r="BW11" i="3"/>
  <c r="BV11" i="3"/>
  <c r="BU11" i="3"/>
  <c r="BT11" i="3"/>
  <c r="BS11" i="3"/>
  <c r="BR11" i="3"/>
  <c r="BQ11" i="3"/>
  <c r="BP11" i="3"/>
  <c r="BO11" i="3"/>
  <c r="BN11" i="3"/>
  <c r="BM11" i="3"/>
  <c r="BL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S11" i="3"/>
  <c r="AR11" i="3"/>
  <c r="AQ11" i="3"/>
  <c r="AP11" i="3"/>
  <c r="AO11" i="3"/>
  <c r="AN11" i="3"/>
  <c r="AM11" i="3"/>
  <c r="AL11" i="3"/>
  <c r="AK11" i="3"/>
  <c r="AJ11" i="3"/>
  <c r="AI11" i="3"/>
  <c r="CJ9" i="3"/>
  <c r="CU14" i="3" s="1"/>
  <c r="BJ9" i="3"/>
  <c r="BU14" i="3" s="1"/>
  <c r="BI9" i="3"/>
  <c r="BI14" i="3" s="1"/>
  <c r="CJ8" i="3"/>
  <c r="DK12" i="3"/>
  <c r="DJ5" i="3"/>
  <c r="DJ12" i="3" s="1"/>
  <c r="DI5" i="3"/>
  <c r="DI12" i="3" s="1"/>
  <c r="L31" i="3" s="1"/>
  <c r="DH5" i="3"/>
  <c r="DH12" i="3" s="1"/>
  <c r="DG5" i="3"/>
  <c r="DG12" i="3" s="1"/>
  <c r="DF5" i="3"/>
  <c r="DF12" i="3" s="1"/>
  <c r="DE5" i="3"/>
  <c r="DE12" i="3" s="1"/>
  <c r="DD5" i="3"/>
  <c r="DD12" i="3" s="1"/>
  <c r="DC5" i="3"/>
  <c r="DC12" i="3" s="1"/>
  <c r="DB5" i="3"/>
  <c r="DB12" i="3" s="1"/>
  <c r="DA5" i="3"/>
  <c r="DA12" i="3" s="1"/>
  <c r="CZ5" i="3"/>
  <c r="CZ12" i="3" s="1"/>
  <c r="CY5" i="3"/>
  <c r="CY12" i="3" s="1"/>
  <c r="CX5" i="3"/>
  <c r="K27" i="3" s="1"/>
  <c r="CW5" i="3"/>
  <c r="CW12" i="3" s="1"/>
  <c r="CV5" i="3"/>
  <c r="CV12" i="3" s="1"/>
  <c r="CU5" i="3"/>
  <c r="CU12" i="3" s="1"/>
  <c r="CT5" i="3"/>
  <c r="CT12" i="3" s="1"/>
  <c r="CS5" i="3"/>
  <c r="CS12" i="3" s="1"/>
  <c r="CR5" i="3"/>
  <c r="CR12" i="3" s="1"/>
  <c r="CQ5" i="3"/>
  <c r="CQ12" i="3" s="1"/>
  <c r="CP5" i="3"/>
  <c r="CP12" i="3" s="1"/>
  <c r="CO5" i="3"/>
  <c r="CO12" i="3" s="1"/>
  <c r="CN5" i="3"/>
  <c r="CN12" i="3" s="1"/>
  <c r="CM5" i="3"/>
  <c r="J27" i="3" s="1"/>
  <c r="CL5" i="3"/>
  <c r="CL12" i="3" s="1"/>
  <c r="CK5" i="3"/>
  <c r="CK12" i="3" s="1"/>
  <c r="CJ5" i="3"/>
  <c r="CJ12" i="3" s="1"/>
  <c r="CI5" i="3"/>
  <c r="CI12" i="3" s="1"/>
  <c r="CH5" i="3"/>
  <c r="CH12" i="3" s="1"/>
  <c r="CG5" i="3"/>
  <c r="CG12" i="3" s="1"/>
  <c r="CF5" i="3"/>
  <c r="CF12" i="3" s="1"/>
  <c r="CE5" i="3"/>
  <c r="CE12" i="3" s="1"/>
  <c r="CD5" i="3"/>
  <c r="CD12" i="3" s="1"/>
  <c r="CC5" i="3"/>
  <c r="CC12" i="3" s="1"/>
  <c r="CB5" i="3"/>
  <c r="CB12" i="3" s="1"/>
  <c r="I31" i="3" s="1"/>
  <c r="CA5" i="3"/>
  <c r="CA12" i="3" s="1"/>
  <c r="BZ5" i="3"/>
  <c r="BZ12" i="3" s="1"/>
  <c r="BY5" i="3"/>
  <c r="BY12" i="3" s="1"/>
  <c r="BX5" i="3"/>
  <c r="BX12" i="3" s="1"/>
  <c r="BW5" i="3"/>
  <c r="BW12" i="3" s="1"/>
  <c r="BV5" i="3"/>
  <c r="BV12" i="3" s="1"/>
  <c r="BU5" i="3"/>
  <c r="BU12" i="3" s="1"/>
  <c r="BT5" i="3"/>
  <c r="BT12" i="3" s="1"/>
  <c r="BS5" i="3"/>
  <c r="BS12" i="3" s="1"/>
  <c r="BR5" i="3"/>
  <c r="BR12" i="3" s="1"/>
  <c r="BQ5" i="3"/>
  <c r="BQ12" i="3" s="1"/>
  <c r="H31" i="3" s="1"/>
  <c r="BP5" i="3"/>
  <c r="BP12" i="3" s="1"/>
  <c r="BO5" i="3"/>
  <c r="BO12" i="3" s="1"/>
  <c r="BN5" i="3"/>
  <c r="BN12" i="3" s="1"/>
  <c r="BM5" i="3"/>
  <c r="BM12" i="3" s="1"/>
  <c r="BL5" i="3"/>
  <c r="BL12" i="3" s="1"/>
  <c r="BJ5" i="3"/>
  <c r="BJ12" i="3" s="1"/>
  <c r="BI5" i="3"/>
  <c r="BI12" i="3" s="1"/>
  <c r="BK4" i="3"/>
  <c r="BK11" i="3" s="1"/>
  <c r="BK3" i="3"/>
  <c r="BK15" i="3" s="1"/>
  <c r="F22" i="2"/>
  <c r="F20" i="2"/>
  <c r="F19" i="2"/>
  <c r="B20" i="2"/>
  <c r="F21" i="2"/>
  <c r="B19" i="2"/>
  <c r="F18" i="2"/>
  <c r="B18" i="2"/>
  <c r="F17" i="2"/>
  <c r="B17" i="2"/>
  <c r="F16" i="2"/>
  <c r="B16" i="2"/>
  <c r="B15" i="2"/>
  <c r="F12" i="2"/>
  <c r="F10" i="2"/>
  <c r="B11" i="2"/>
  <c r="F9" i="2"/>
  <c r="B10" i="2"/>
  <c r="F11" i="2"/>
  <c r="B9" i="2"/>
  <c r="F8" i="2"/>
  <c r="B8" i="2"/>
  <c r="F7" i="2"/>
  <c r="B7" i="2"/>
  <c r="F6" i="2"/>
  <c r="B6" i="2"/>
  <c r="CJ13" i="3" l="1"/>
  <c r="CU11" i="3"/>
  <c r="DL12" i="3"/>
  <c r="H27" i="3"/>
  <c r="CX12" i="3"/>
  <c r="K31" i="3" s="1"/>
  <c r="L27" i="3"/>
  <c r="BK5" i="3"/>
  <c r="BK12" i="3" s="1"/>
  <c r="BJ13" i="3"/>
  <c r="BJ14" i="3"/>
  <c r="CM12" i="3"/>
  <c r="J31" i="3" s="1"/>
  <c r="CU13" i="3"/>
  <c r="BK16" i="3"/>
  <c r="I27" i="3"/>
  <c r="CJ11" i="3"/>
  <c r="BT13" i="3"/>
  <c r="BT14" i="3"/>
  <c r="CJ14" i="3"/>
  <c r="BI13" i="3"/>
  <c r="BU13" i="3"/>
</calcChain>
</file>

<file path=xl/sharedStrings.xml><?xml version="1.0" encoding="utf-8"?>
<sst xmlns="http://schemas.openxmlformats.org/spreadsheetml/2006/main" count="151" uniqueCount="112">
  <si>
    <t>Deuda por Moneda    (5)</t>
  </si>
  <si>
    <t>Actual</t>
  </si>
  <si>
    <t>Deuda por Tasa    (5)</t>
  </si>
  <si>
    <t>COP</t>
  </si>
  <si>
    <t>IBR</t>
  </si>
  <si>
    <t>CLP</t>
  </si>
  <si>
    <t>DTF</t>
  </si>
  <si>
    <t>PEN</t>
  </si>
  <si>
    <t>IPC</t>
  </si>
  <si>
    <t>USD</t>
  </si>
  <si>
    <t xml:space="preserve">Tasa Fija &lt; 1 Año </t>
  </si>
  <si>
    <t>MXN</t>
  </si>
  <si>
    <t>TAB Nominal</t>
  </si>
  <si>
    <t>VEF</t>
  </si>
  <si>
    <t>Tasa Fija &gt; 1 Año</t>
  </si>
  <si>
    <t xml:space="preserve">LIBOR </t>
  </si>
  <si>
    <t>Riesgo por Moneda    (6)</t>
  </si>
  <si>
    <t xml:space="preserve">COP </t>
  </si>
  <si>
    <t>Riesgo por Tasa    (6)</t>
  </si>
  <si>
    <t xml:space="preserve">USD </t>
  </si>
  <si>
    <t>Tasa de Endeudamiento</t>
  </si>
  <si>
    <t>Tasa Promedio (4)</t>
  </si>
  <si>
    <t>Deuda por Plazo (2)</t>
  </si>
  <si>
    <t>(POR AMORTIZACIÓN)</t>
  </si>
  <si>
    <t>Bilateral COP</t>
  </si>
  <si>
    <t>(4)</t>
  </si>
  <si>
    <t>Largo plazo &gt;5 años.</t>
  </si>
  <si>
    <t>Bonos Fideicomiso GN</t>
  </si>
  <si>
    <t>Mediano plazo (1-5 años.)</t>
  </si>
  <si>
    <t>Bilateral otras monedas  (3)</t>
  </si>
  <si>
    <t>(7)</t>
  </si>
  <si>
    <t>Corto plazo &lt;1 año.</t>
  </si>
  <si>
    <t>Finagros</t>
  </si>
  <si>
    <t>Vida media Deuda</t>
  </si>
  <si>
    <t>Bonos Perú</t>
  </si>
  <si>
    <t>Cartas de Crédito</t>
  </si>
  <si>
    <t>Leasing</t>
  </si>
  <si>
    <t>Tasa promedio sin Impuestos</t>
  </si>
  <si>
    <t>Valor Deuda (1)</t>
  </si>
  <si>
    <t>Deuda sin intereses por pagar y otros</t>
  </si>
  <si>
    <t>Deuda Total</t>
  </si>
  <si>
    <t>Deuda Neta</t>
  </si>
  <si>
    <t>Notas:</t>
  </si>
  <si>
    <r>
      <t>(1)</t>
    </r>
    <r>
      <rPr>
        <sz val="8"/>
        <color rgb="FF003300"/>
        <rFont val="Arial"/>
        <family val="2"/>
      </rPr>
      <t xml:space="preserve"> Todos los calculos están realizados con la "Deuda sin intereses por pagar y otros".</t>
    </r>
  </si>
  <si>
    <r>
      <t>(2)</t>
    </r>
    <r>
      <rPr>
        <sz val="8"/>
        <color rgb="FF003300"/>
        <rFont val="Arial"/>
        <family val="2"/>
      </rPr>
      <t xml:space="preserve"> Hace referencia al porcentaje de vencimientos de acuerdo a las amortizaciones de capital de los créditos.</t>
    </r>
  </si>
  <si>
    <r>
      <t xml:space="preserve">(3) </t>
    </r>
    <r>
      <rPr>
        <sz val="8"/>
        <color rgb="FF003300"/>
        <rFont val="Arial"/>
        <family val="2"/>
      </rPr>
      <t xml:space="preserve">Suma todos los créditos en otras monedas, así estos tengan cobertura cambiaria. </t>
    </r>
  </si>
  <si>
    <r>
      <t xml:space="preserve">(4) </t>
    </r>
    <r>
      <rPr>
        <sz val="8"/>
        <color rgb="FF003300"/>
        <rFont val="Arial"/>
        <family val="2"/>
      </rPr>
      <t>Esta tasa tiene en cuenta el costo de la cobertura, si aplica.</t>
    </r>
  </si>
  <si>
    <r>
      <t xml:space="preserve">(5) </t>
    </r>
    <r>
      <rPr>
        <sz val="8"/>
        <color rgb="FF003300"/>
        <rFont val="Arial"/>
        <family val="2"/>
      </rPr>
      <t>La deuda por tasa y por moneda es la original con la cual se tomó el crédito. No incluye coberturas cambiarias.</t>
    </r>
  </si>
  <si>
    <r>
      <t xml:space="preserve">(6) </t>
    </r>
    <r>
      <rPr>
        <sz val="8"/>
        <color rgb="FF003300"/>
        <rFont val="Arial"/>
        <family val="2"/>
      </rPr>
      <t xml:space="preserve">El riesgo por tasa y por moneda es en el que se incurre luego de realizar las coberturas cambiarias de los créditos.   </t>
    </r>
  </si>
  <si>
    <r>
      <t xml:space="preserve">(7) </t>
    </r>
    <r>
      <rPr>
        <sz val="8"/>
        <color rgb="FF003300"/>
        <rFont val="Arial"/>
        <family val="2"/>
      </rPr>
      <t>El calculo de esta tasa tiene en cuenta los créditos en moneda extranjera (no cubiertos ) a su tasa original, sin adicionarle ó disminuirle costos por los movimientos de los tipos de cambio.</t>
    </r>
  </si>
  <si>
    <t>Debt by Currency    (5)</t>
  </si>
  <si>
    <t>Current</t>
  </si>
  <si>
    <t>Debt by Interest Rate   (5)</t>
  </si>
  <si>
    <t>Currency Risk   (6)</t>
  </si>
  <si>
    <t>Intetest Rate Risk    (6)</t>
  </si>
  <si>
    <t>Cost of Debt</t>
  </si>
  <si>
    <t>Av. Int. rate (4)</t>
  </si>
  <si>
    <t>Maturity (2)</t>
  </si>
  <si>
    <t>(According Amort)</t>
  </si>
  <si>
    <t>Long-term (&gt;5 years)</t>
  </si>
  <si>
    <t>Fideicomiso GN Bonds</t>
  </si>
  <si>
    <t>Medium-term (1-5 years)</t>
  </si>
  <si>
    <t>Bilateral other currencies  (3)</t>
  </si>
  <si>
    <t>Short-term (&lt;1 year)</t>
  </si>
  <si>
    <t>Finagro</t>
  </si>
  <si>
    <t>Average Life</t>
  </si>
  <si>
    <t>Peru Bonds</t>
  </si>
  <si>
    <t>Letters of Credit</t>
  </si>
  <si>
    <t>Value of Debt (1)</t>
  </si>
  <si>
    <t>Debt (does not include interests payable and others)</t>
  </si>
  <si>
    <t>Total Debt</t>
  </si>
  <si>
    <t>Net Debt</t>
  </si>
  <si>
    <r>
      <t>(1)</t>
    </r>
    <r>
      <rPr>
        <sz val="8"/>
        <color rgb="FF003300"/>
        <rFont val="Arial"/>
        <family val="2"/>
      </rPr>
      <t xml:space="preserve"> All calculations are based on "Debt (does not include interests payable and others)".</t>
    </r>
  </si>
  <si>
    <r>
      <t>(2)</t>
    </r>
    <r>
      <rPr>
        <sz val="8"/>
        <color rgb="FF003300"/>
        <rFont val="Arial"/>
        <family val="2"/>
      </rPr>
      <t xml:space="preserve"> Maturity according to loans capital amortization.</t>
    </r>
  </si>
  <si>
    <r>
      <t xml:space="preserve">(3) </t>
    </r>
    <r>
      <rPr>
        <sz val="8"/>
        <color rgb="FF003300"/>
        <rFont val="Arial"/>
        <family val="2"/>
      </rPr>
      <t>Total of all foreing currency loans, even if they are hedged.</t>
    </r>
  </si>
  <si>
    <r>
      <t xml:space="preserve">(4) </t>
    </r>
    <r>
      <rPr>
        <sz val="8"/>
        <color rgb="FF003300"/>
        <rFont val="Arial"/>
        <family val="2"/>
      </rPr>
      <t>Interest rate includes the cost of the hedge.</t>
    </r>
  </si>
  <si>
    <r>
      <rPr>
        <b/>
        <sz val="8"/>
        <color rgb="FF003300"/>
        <rFont val="Arial"/>
        <family val="2"/>
      </rPr>
      <t>(5)</t>
    </r>
    <r>
      <rPr>
        <sz val="8"/>
        <color rgb="FF003300"/>
        <rFont val="Arial"/>
        <family val="2"/>
      </rPr>
      <t xml:space="preserve"> Original terms (interest rates and currencies) of the loans. The hedges are not included.</t>
    </r>
  </si>
  <si>
    <r>
      <t xml:space="preserve">(6) </t>
    </r>
    <r>
      <rPr>
        <sz val="8"/>
        <color rgb="FF003300"/>
        <rFont val="Arial"/>
        <family val="2"/>
      </rPr>
      <t>Currency and interest rate risk incurred after hedge.</t>
    </r>
  </si>
  <si>
    <r>
      <t xml:space="preserve">(7) </t>
    </r>
    <r>
      <rPr>
        <sz val="8"/>
        <color rgb="FF003300"/>
        <rFont val="Arial"/>
        <family val="2"/>
      </rPr>
      <t>This interest rate includes foreign currency loans (not hedged) as in it original terms, but not currency variance costs.</t>
    </r>
  </si>
  <si>
    <t>Caja</t>
  </si>
  <si>
    <t>Endeudamiento</t>
  </si>
  <si>
    <t>Endeudamiento neto</t>
  </si>
  <si>
    <t>Ventas</t>
  </si>
  <si>
    <t>EBITDA</t>
  </si>
  <si>
    <t>Intereses</t>
  </si>
  <si>
    <t>Deuda bruta / EBITDA</t>
  </si>
  <si>
    <t>Deuda neta / EBITDA</t>
  </si>
  <si>
    <t>EBITDA / Intereses</t>
  </si>
  <si>
    <t>Intereses / Ventas</t>
  </si>
  <si>
    <t>Caja/ventas - días</t>
  </si>
  <si>
    <t>Caja/ventas %</t>
  </si>
  <si>
    <t>* A partir de dic-14 la información reportada es bajo normas NIIF</t>
  </si>
  <si>
    <t>Dic-06</t>
  </si>
  <si>
    <t>Dic-07</t>
  </si>
  <si>
    <t>Dic-08</t>
  </si>
  <si>
    <t>Dic-09</t>
  </si>
  <si>
    <t>Dic-10</t>
  </si>
  <si>
    <t>Dic-11</t>
  </si>
  <si>
    <t>Dic-12</t>
  </si>
  <si>
    <t>Dic-13</t>
  </si>
  <si>
    <t>Dic-14</t>
  </si>
  <si>
    <t>Dic-15</t>
  </si>
  <si>
    <t xml:space="preserve">Endeudamiento Neto </t>
  </si>
  <si>
    <t>Endeudamiento Bruto</t>
  </si>
  <si>
    <t>Indicador</t>
  </si>
  <si>
    <t>Caja / Ventas</t>
  </si>
  <si>
    <t>ENDEUDAMIENTO - JUNIO 2016</t>
  </si>
  <si>
    <t>FINANCIAL OBLIGATIONS - JUNE 2016</t>
  </si>
  <si>
    <t>Jun-16</t>
  </si>
  <si>
    <t>Monto Total (Millones)</t>
  </si>
  <si>
    <t>Actual (Millones)</t>
  </si>
  <si>
    <t>Amount (Millions)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</si>
</sst>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[$-F800]dddd\,\ mmmm\ dd\,\ yyyy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_(* #,##0.0_);_(* \(#,##0.0\);_(* &quot;-&quot;??_);_(@_)"/>
    <numFmt numFmtId="172" formatCode="&quot;$&quot;\ #,##0"/>
    <numFmt numFmtId="173" formatCode="_ &quot;$&quot;\ * #,##0_ ;_ &quot;$&quot;\ * \-#,##0_ ;_ &quot;$&quot;\ * &quot;-&quot;??_ ;_ @_ "/>
    <numFmt numFmtId="174" formatCode="#,##0.0_);\(#,##0.0\)"/>
    <numFmt numFmtId="175" formatCode="&quot;$&quot;_(#,##0.00_);&quot;$&quot;\(#,##0.00\)"/>
    <numFmt numFmtId="176" formatCode="#,##0.0_)\x;\(#,##0.0\)\x"/>
    <numFmt numFmtId="177" formatCode="#,##0.0_)_x;\(#,##0.0\)_x"/>
    <numFmt numFmtId="178" formatCode="0.0_)\%;\(0.0\)\%"/>
    <numFmt numFmtId="179" formatCode="#,##0.0_)_%;\(#,##0.0\)_%"/>
    <numFmt numFmtId="180" formatCode="mm/dd/yy"/>
    <numFmt numFmtId="181" formatCode="0_);[Red]\(0\)"/>
    <numFmt numFmtId="182" formatCode="_-* #,##0\ _D_M_-;\-* #,##0\ _D_M_-;_-* &quot;-&quot;\ _D_M_-;_-@_-"/>
    <numFmt numFmtId="183" formatCode="_ * #,##0_ ;_ * \-#,##0_ ;_ * &quot;-&quot;_ ;_ @_ "/>
    <numFmt numFmtId="184" formatCode="_-* #,##0\ _p_t_a_-;\-* #,##0\ _p_t_a_-;_-* &quot;-&quot;\ _p_t_a_-;_-@_-"/>
    <numFmt numFmtId="185" formatCode="_ * #,##0.00_ ;_ * \-#,##0.00_ ;_ * &quot;-&quot;??_ ;_ @_ "/>
    <numFmt numFmtId="186" formatCode="_-* #,##0.00\ _D_M_-;\-* #,##0.00\ _D_M_-;_-* &quot;-&quot;??\ _D_M_-;_-@_-"/>
    <numFmt numFmtId="187" formatCode="#,##0.00_ ;[Red]\-#,##0.00\ "/>
    <numFmt numFmtId="188" formatCode="_-* #,##0.00\ _€_-;\-* #,##0.00\ _€_-;_-* &quot;-&quot;??\ _€_-;_-@_-"/>
    <numFmt numFmtId="189" formatCode="_-* #,##0.00\ _p_t_a_-;\-* #,##0.00\ _p_t_a_-;_-* &quot;-&quot;??\ _p_t_a_-;_-@_-"/>
    <numFmt numFmtId="190" formatCode="&quot;$&quot;\ #,##0.00;[Red]&quot;$&quot;\ \-#,##0.00"/>
    <numFmt numFmtId="191" formatCode="#,##0&quot;£&quot;_);[Red]\(#,##0&quot;£&quot;\)"/>
    <numFmt numFmtId="192" formatCode="#,##0.00&quot;£&quot;_);\(#,##0.00&quot;£&quot;\)"/>
    <numFmt numFmtId="193" formatCode="_-* #,##0\ &quot;DM&quot;_-;\-* #,##0\ &quot;DM&quot;_-;_-* &quot;-&quot;\ &quot;DM&quot;_-;_-@_-"/>
    <numFmt numFmtId="194" formatCode="_(&quot;$&quot;* #,##0.00_);_(&quot;$&quot;* \(#,##0.00\);_(&quot;$&quot;* &quot;-&quot;??_);_(@_)"/>
    <numFmt numFmtId="195" formatCode="_-* #,##0.00\ &quot;DM&quot;_-;\-* #,##0.00\ &quot;DM&quot;_-;_-* &quot;-&quot;??\ &quot;DM&quot;_-;_-@_-"/>
    <numFmt numFmtId="196" formatCode="_ &quot;$&quot;\ * #,##0.00_ ;_ &quot;$&quot;\ * \-#,##0.00_ ;_ &quot;$&quot;\ * &quot;-&quot;??_ ;_ @_ "/>
    <numFmt numFmtId="197" formatCode="#,##0\ &quot;F&quot;;[Red]\-#,##0\ &quot;F&quot;"/>
    <numFmt numFmtId="198" formatCode="#,##0.00\ &quot;F&quot;;[Red]\-#,##0.00\ &quot;F&quot;"/>
    <numFmt numFmtId="199" formatCode="0.00_)"/>
    <numFmt numFmtId="200" formatCode="_ * #,##0_ ;_ * \-#,##0_ ;_ * &quot;-&quot;??_ ;_ @_ "/>
    <numFmt numFmtId="201" formatCode="_ * #,##0.00000_ ;_ * \-#,##0.00000_ ;_ * &quot;-&quot;??_ ;_ @_ "/>
    <numFmt numFmtId="202" formatCode="_(&quot;$&quot;\ * #,##0_);_(&quot;$&quot;\ * \(#,##0\);_(&quot;$&quot;\ * &quot;-&quot;??_);_(@_)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Verdana"/>
      <family val="2"/>
    </font>
    <font>
      <sz val="10"/>
      <name val="Arial"/>
      <family val="2"/>
    </font>
    <font>
      <b/>
      <sz val="8"/>
      <color indexed="9"/>
      <name val="Verdana"/>
      <family val="2"/>
    </font>
    <font>
      <sz val="8"/>
      <color rgb="FF003300"/>
      <name val="Verdana"/>
      <family val="2"/>
    </font>
    <font>
      <sz val="8"/>
      <color indexed="62"/>
      <name val="Verdana"/>
      <family val="2"/>
    </font>
    <font>
      <sz val="8"/>
      <name val="Verdana"/>
      <family val="2"/>
    </font>
    <font>
      <b/>
      <sz val="8"/>
      <color rgb="FF003300"/>
      <name val="Verdana"/>
      <family val="2"/>
    </font>
    <font>
      <sz val="8"/>
      <color theme="1"/>
      <name val="Verdana"/>
      <family val="2"/>
    </font>
    <font>
      <sz val="8"/>
      <color indexed="9"/>
      <name val="Verdana"/>
      <family val="2"/>
    </font>
    <font>
      <b/>
      <sz val="8"/>
      <color rgb="FF003300"/>
      <name val="Arial"/>
      <family val="2"/>
    </font>
    <font>
      <sz val="8"/>
      <color rgb="FF003300"/>
      <name val="Arial"/>
      <family val="2"/>
    </font>
    <font>
      <sz val="10"/>
      <color indexed="8"/>
      <name val="Arial"/>
      <family val="2"/>
    </font>
    <font>
      <sz val="9"/>
      <color indexed="10"/>
      <name val="Geneva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sz val="11"/>
      <color indexed="17"/>
      <name val="Calibri"/>
      <family val="2"/>
    </font>
    <font>
      <sz val="11"/>
      <color indexed="21"/>
      <name val="Calibri"/>
      <family val="2"/>
    </font>
    <font>
      <sz val="10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sz val="11"/>
      <color indexed="52"/>
      <name val="Calibri"/>
      <family val="2"/>
    </font>
    <font>
      <sz val="10"/>
      <color indexed="52"/>
      <name val="Calibri"/>
      <family val="2"/>
    </font>
    <font>
      <sz val="11"/>
      <name val="Arial"/>
      <family val="2"/>
    </font>
    <font>
      <sz val="12"/>
      <name val="Courier"/>
      <family val="3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color indexed="62"/>
      <name val="Calibri"/>
      <family val="2"/>
    </font>
    <font>
      <sz val="11"/>
      <color indexed="48"/>
      <name val="Calibri"/>
      <family val="2"/>
    </font>
    <font>
      <sz val="9"/>
      <name val="Arial"/>
      <family val="2"/>
    </font>
    <font>
      <sz val="11"/>
      <name val="Arial Narrow"/>
      <family val="2"/>
    </font>
    <font>
      <sz val="8"/>
      <name val="Arial"/>
      <family val="2"/>
    </font>
    <font>
      <i/>
      <sz val="10"/>
      <color indexed="23"/>
      <name val="Arial"/>
      <family val="2"/>
    </font>
    <font>
      <i/>
      <sz val="10"/>
      <color indexed="18"/>
      <name val="Arial"/>
      <family val="2"/>
    </font>
    <font>
      <i/>
      <sz val="11"/>
      <color indexed="1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0"/>
      <color indexed="20"/>
      <name val="Calibri"/>
      <family val="2"/>
    </font>
    <font>
      <sz val="11"/>
      <color indexed="53"/>
      <name val="Calibri"/>
      <family val="2"/>
    </font>
    <font>
      <b/>
      <i/>
      <sz val="10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1"/>
      <color theme="0"/>
      <name val="Verdana"/>
      <family val="2"/>
    </font>
    <font>
      <sz val="11"/>
      <color rgb="FFFF0000"/>
      <name val="Verdana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</fonts>
  <fills count="1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0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4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4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18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3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64"/>
      </patternFill>
    </fill>
    <fill>
      <patternFill patternType="solid">
        <fgColor rgb="FF0033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388">
    <xf numFmtId="167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9" fillId="0" borderId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29" fillId="0" borderId="0">
      <alignment vertical="top"/>
    </xf>
    <xf numFmtId="174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5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6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8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7" borderId="0" applyNumberFormat="0" applyBorder="0" applyAlignment="0" applyProtection="0"/>
    <xf numFmtId="167" fontId="29" fillId="36" borderId="0" applyNumberFormat="0" applyBorder="0" applyAlignment="0" applyProtection="0"/>
    <xf numFmtId="167" fontId="29" fillId="37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31" fillId="38" borderId="0" applyNumberFormat="0" applyBorder="0" applyAlignment="0" applyProtection="0"/>
    <xf numFmtId="167" fontId="31" fillId="37" borderId="0" applyNumberFormat="0" applyBorder="0" applyAlignment="0" applyProtection="0"/>
    <xf numFmtId="167" fontId="29" fillId="37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31" fillId="40" borderId="0" applyNumberFormat="0" applyBorder="0" applyAlignment="0" applyProtection="0"/>
    <xf numFmtId="167" fontId="31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2" borderId="0" applyNumberFormat="0" applyBorder="0" applyAlignment="0" applyProtection="0"/>
    <xf numFmtId="167" fontId="29" fillId="41" borderId="0" applyNumberFormat="0" applyBorder="0" applyAlignment="0" applyProtection="0"/>
    <xf numFmtId="167" fontId="29" fillId="42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31" fillId="43" borderId="0" applyNumberFormat="0" applyBorder="0" applyAlignment="0" applyProtection="0"/>
    <xf numFmtId="167" fontId="31" fillId="42" borderId="0" applyNumberFormat="0" applyBorder="0" applyAlignment="0" applyProtection="0"/>
    <xf numFmtId="167" fontId="29" fillId="42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5" borderId="0" applyNumberFormat="0" applyBorder="0" applyAlignment="0" applyProtection="0"/>
    <xf numFmtId="167" fontId="29" fillId="44" borderId="0" applyNumberFormat="0" applyBorder="0" applyAlignment="0" applyProtection="0"/>
    <xf numFmtId="167" fontId="29" fillId="45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31" fillId="46" borderId="0" applyNumberFormat="0" applyBorder="0" applyAlignment="0" applyProtection="0"/>
    <xf numFmtId="167" fontId="31" fillId="45" borderId="0" applyNumberFormat="0" applyBorder="0" applyAlignment="0" applyProtection="0"/>
    <xf numFmtId="167" fontId="29" fillId="45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37" borderId="0" applyNumberFormat="0" applyBorder="0" applyAlignment="0" applyProtection="0"/>
    <xf numFmtId="167" fontId="29" fillId="47" borderId="0" applyNumberFormat="0" applyBorder="0" applyAlignment="0" applyProtection="0"/>
    <xf numFmtId="167" fontId="29" fillId="3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31" fillId="48" borderId="0" applyNumberFormat="0" applyBorder="0" applyAlignment="0" applyProtection="0"/>
    <xf numFmtId="167" fontId="31" fillId="37" borderId="0" applyNumberFormat="0" applyBorder="0" applyAlignment="0" applyProtection="0"/>
    <xf numFmtId="167" fontId="29" fillId="37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31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31" fillId="37" borderId="0" applyNumberFormat="0" applyBorder="0" applyAlignment="0" applyProtection="0"/>
    <xf numFmtId="167" fontId="1" fillId="10" borderId="0" applyNumberFormat="0" applyBorder="0" applyAlignment="0" applyProtection="0"/>
    <xf numFmtId="167" fontId="31" fillId="37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2" fillId="50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31" fillId="36" borderId="0" applyNumberFormat="0" applyBorder="0" applyAlignment="0" applyProtection="0"/>
    <xf numFmtId="167" fontId="1" fillId="14" borderId="0" applyNumberFormat="0" applyBorder="0" applyAlignment="0" applyProtection="0"/>
    <xf numFmtId="167" fontId="31" fillId="36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2" fillId="51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31" fillId="42" borderId="0" applyNumberFormat="0" applyBorder="0" applyAlignment="0" applyProtection="0"/>
    <xf numFmtId="167" fontId="1" fillId="18" borderId="0" applyNumberFormat="0" applyBorder="0" applyAlignment="0" applyProtection="0"/>
    <xf numFmtId="167" fontId="31" fillId="42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2" fillId="52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31" fillId="45" borderId="0" applyNumberFormat="0" applyBorder="0" applyAlignment="0" applyProtection="0"/>
    <xf numFmtId="167" fontId="1" fillId="22" borderId="0" applyNumberFormat="0" applyBorder="0" applyAlignment="0" applyProtection="0"/>
    <xf numFmtId="167" fontId="31" fillId="45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31" fillId="37" borderId="0" applyNumberFormat="0" applyBorder="0" applyAlignment="0" applyProtection="0"/>
    <xf numFmtId="167" fontId="1" fillId="26" borderId="0" applyNumberFormat="0" applyBorder="0" applyAlignment="0" applyProtection="0"/>
    <xf numFmtId="167" fontId="31" fillId="37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2" fillId="54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2" fillId="55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7" borderId="0" applyNumberFormat="0" applyBorder="0" applyAlignment="0" applyProtection="0"/>
    <xf numFmtId="167" fontId="29" fillId="56" borderId="0" applyNumberFormat="0" applyBorder="0" applyAlignment="0" applyProtection="0"/>
    <xf numFmtId="167" fontId="29" fillId="57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31" fillId="47" borderId="0" applyNumberFormat="0" applyBorder="0" applyAlignment="0" applyProtection="0"/>
    <xf numFmtId="167" fontId="31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58" borderId="0" applyNumberFormat="0" applyBorder="0" applyAlignment="0" applyProtection="0"/>
    <xf numFmtId="167" fontId="29" fillId="58" borderId="0" applyNumberFormat="0" applyBorder="0" applyAlignment="0" applyProtection="0"/>
    <xf numFmtId="167" fontId="31" fillId="59" borderId="0" applyNumberFormat="0" applyBorder="0" applyAlignment="0" applyProtection="0"/>
    <xf numFmtId="167" fontId="31" fillId="58" borderId="0" applyNumberFormat="0" applyBorder="0" applyAlignment="0" applyProtection="0"/>
    <xf numFmtId="167" fontId="29" fillId="58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60" borderId="0" applyNumberFormat="0" applyBorder="0" applyAlignment="0" applyProtection="0"/>
    <xf numFmtId="167" fontId="29" fillId="57" borderId="0" applyNumberFormat="0" applyBorder="0" applyAlignment="0" applyProtection="0"/>
    <xf numFmtId="167" fontId="29" fillId="60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31" fillId="46" borderId="0" applyNumberFormat="0" applyBorder="0" applyAlignment="0" applyProtection="0"/>
    <xf numFmtId="167" fontId="31" fillId="60" borderId="0" applyNumberFormat="0" applyBorder="0" applyAlignment="0" applyProtection="0"/>
    <xf numFmtId="167" fontId="29" fillId="60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31" fillId="47" borderId="0" applyNumberFormat="0" applyBorder="0" applyAlignment="0" applyProtection="0"/>
    <xf numFmtId="167" fontId="31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49" borderId="0" applyNumberFormat="0" applyBorder="0" applyAlignment="0" applyProtection="0"/>
    <xf numFmtId="167" fontId="29" fillId="49" borderId="0" applyNumberFormat="0" applyBorder="0" applyAlignment="0" applyProtection="0"/>
    <xf numFmtId="167" fontId="31" fillId="61" borderId="0" applyNumberFormat="0" applyBorder="0" applyAlignment="0" applyProtection="0"/>
    <xf numFmtId="167" fontId="31" fillId="49" borderId="0" applyNumberFormat="0" applyBorder="0" applyAlignment="0" applyProtection="0"/>
    <xf numFmtId="167" fontId="29" fillId="49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31" fillId="57" borderId="0" applyNumberFormat="0" applyBorder="0" applyAlignment="0" applyProtection="0"/>
    <xf numFmtId="167" fontId="1" fillId="11" borderId="0" applyNumberFormat="0" applyBorder="0" applyAlignment="0" applyProtection="0"/>
    <xf numFmtId="167" fontId="31" fillId="5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31" fillId="36" borderId="0" applyNumberFormat="0" applyBorder="0" applyAlignment="0" applyProtection="0"/>
    <xf numFmtId="167" fontId="1" fillId="15" borderId="0" applyNumberFormat="0" applyBorder="0" applyAlignment="0" applyProtection="0"/>
    <xf numFmtId="167" fontId="31" fillId="36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2" fillId="63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31" fillId="58" borderId="0" applyNumberFormat="0" applyBorder="0" applyAlignment="0" applyProtection="0"/>
    <xf numFmtId="167" fontId="1" fillId="19" borderId="0" applyNumberFormat="0" applyBorder="0" applyAlignment="0" applyProtection="0"/>
    <xf numFmtId="167" fontId="31" fillId="58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2" fillId="64" borderId="0" applyNumberFormat="0" applyBorder="0" applyAlignment="0" applyProtection="0"/>
    <xf numFmtId="167" fontId="32" fillId="64" borderId="0" applyNumberFormat="0" applyBorder="0" applyAlignment="0" applyProtection="0"/>
    <xf numFmtId="167" fontId="32" fillId="64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31" fillId="60" borderId="0" applyNumberFormat="0" applyBorder="0" applyAlignment="0" applyProtection="0"/>
    <xf numFmtId="167" fontId="1" fillId="23" borderId="0" applyNumberFormat="0" applyBorder="0" applyAlignment="0" applyProtection="0"/>
    <xf numFmtId="167" fontId="31" fillId="60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31" fillId="56" borderId="0" applyNumberFormat="0" applyBorder="0" applyAlignment="0" applyProtection="0"/>
    <xf numFmtId="167" fontId="1" fillId="27" borderId="0" applyNumberFormat="0" applyBorder="0" applyAlignment="0" applyProtection="0"/>
    <xf numFmtId="167" fontId="31" fillId="56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31" fillId="49" borderId="0" applyNumberFormat="0" applyBorder="0" applyAlignment="0" applyProtection="0"/>
    <xf numFmtId="167" fontId="1" fillId="31" borderId="0" applyNumberFormat="0" applyBorder="0" applyAlignment="0" applyProtection="0"/>
    <xf numFmtId="167" fontId="31" fillId="49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2" fillId="65" borderId="0" applyNumberFormat="0" applyBorder="0" applyAlignment="0" applyProtection="0"/>
    <xf numFmtId="167" fontId="32" fillId="65" borderId="0" applyNumberFormat="0" applyBorder="0" applyAlignment="0" applyProtection="0"/>
    <xf numFmtId="167" fontId="32" fillId="65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3" fillId="56" borderId="0" applyNumberFormat="0" applyBorder="0" applyAlignment="0" applyProtection="0"/>
    <xf numFmtId="167" fontId="33" fillId="56" borderId="0" applyNumberFormat="0" applyBorder="0" applyAlignment="0" applyProtection="0"/>
    <xf numFmtId="167" fontId="33" fillId="66" borderId="0" applyNumberFormat="0" applyBorder="0" applyAlignment="0" applyProtection="0"/>
    <xf numFmtId="167" fontId="34" fillId="66" borderId="0" applyNumberFormat="0" applyBorder="0" applyAlignment="0" applyProtection="0"/>
    <xf numFmtId="167" fontId="33" fillId="56" borderId="0" applyNumberFormat="0" applyBorder="0" applyAlignment="0" applyProtection="0"/>
    <xf numFmtId="167" fontId="33" fillId="39" borderId="0" applyNumberFormat="0" applyBorder="0" applyAlignment="0" applyProtection="0"/>
    <xf numFmtId="167" fontId="33" fillId="39" borderId="0" applyNumberFormat="0" applyBorder="0" applyAlignment="0" applyProtection="0"/>
    <xf numFmtId="167" fontId="33" fillId="36" borderId="0" applyNumberFormat="0" applyBorder="0" applyAlignment="0" applyProtection="0"/>
    <xf numFmtId="167" fontId="34" fillId="36" borderId="0" applyNumberFormat="0" applyBorder="0" applyAlignment="0" applyProtection="0"/>
    <xf numFmtId="167" fontId="33" fillId="39" borderId="0" applyNumberFormat="0" applyBorder="0" applyAlignment="0" applyProtection="0"/>
    <xf numFmtId="167" fontId="33" fillId="58" borderId="0" applyNumberFormat="0" applyBorder="0" applyAlignment="0" applyProtection="0"/>
    <xf numFmtId="167" fontId="33" fillId="58" borderId="0" applyNumberFormat="0" applyBorder="0" applyAlignment="0" applyProtection="0"/>
    <xf numFmtId="167" fontId="34" fillId="59" borderId="0" applyNumberFormat="0" applyBorder="0" applyAlignment="0" applyProtection="0"/>
    <xf numFmtId="167" fontId="34" fillId="58" borderId="0" applyNumberFormat="0" applyBorder="0" applyAlignment="0" applyProtection="0"/>
    <xf numFmtId="167" fontId="33" fillId="58" borderId="0" applyNumberFormat="0" applyBorder="0" applyAlignment="0" applyProtection="0"/>
    <xf numFmtId="167" fontId="33" fillId="57" borderId="0" applyNumberFormat="0" applyBorder="0" applyAlignment="0" applyProtection="0"/>
    <xf numFmtId="167" fontId="33" fillId="57" borderId="0" applyNumberFormat="0" applyBorder="0" applyAlignment="0" applyProtection="0"/>
    <xf numFmtId="167" fontId="33" fillId="60" borderId="0" applyNumberFormat="0" applyBorder="0" applyAlignment="0" applyProtection="0"/>
    <xf numFmtId="167" fontId="34" fillId="60" borderId="0" applyNumberFormat="0" applyBorder="0" applyAlignment="0" applyProtection="0"/>
    <xf numFmtId="167" fontId="33" fillId="57" borderId="0" applyNumberFormat="0" applyBorder="0" applyAlignment="0" applyProtection="0"/>
    <xf numFmtId="167" fontId="33" fillId="56" borderId="0" applyNumberFormat="0" applyBorder="0" applyAlignment="0" applyProtection="0"/>
    <xf numFmtId="167" fontId="33" fillId="56" borderId="0" applyNumberFormat="0" applyBorder="0" applyAlignment="0" applyProtection="0"/>
    <xf numFmtId="167" fontId="33" fillId="66" borderId="0" applyNumberFormat="0" applyBorder="0" applyAlignment="0" applyProtection="0"/>
    <xf numFmtId="167" fontId="34" fillId="66" borderId="0" applyNumberFormat="0" applyBorder="0" applyAlignment="0" applyProtection="0"/>
    <xf numFmtId="167" fontId="33" fillId="56" borderId="0" applyNumberFormat="0" applyBorder="0" applyAlignment="0" applyProtection="0"/>
    <xf numFmtId="167" fontId="33" fillId="49" borderId="0" applyNumberFormat="0" applyBorder="0" applyAlignment="0" applyProtection="0"/>
    <xf numFmtId="167" fontId="33" fillId="49" borderId="0" applyNumberFormat="0" applyBorder="0" applyAlignment="0" applyProtection="0"/>
    <xf numFmtId="167" fontId="33" fillId="61" borderId="0" applyNumberFormat="0" applyBorder="0" applyAlignment="0" applyProtection="0"/>
    <xf numFmtId="167" fontId="34" fillId="61" borderId="0" applyNumberFormat="0" applyBorder="0" applyAlignment="0" applyProtection="0"/>
    <xf numFmtId="167" fontId="33" fillId="49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6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5" fillId="68" borderId="0" applyNumberFormat="0" applyBorder="0" applyAlignment="0" applyProtection="0"/>
    <xf numFmtId="167" fontId="35" fillId="68" borderId="0" applyNumberFormat="0" applyBorder="0" applyAlignment="0" applyProtection="0"/>
    <xf numFmtId="167" fontId="35" fillId="68" borderId="0" applyNumberFormat="0" applyBorder="0" applyAlignment="0" applyProtection="0"/>
    <xf numFmtId="167" fontId="34" fillId="67" borderId="0" applyNumberFormat="0" applyBorder="0" applyAlignment="0" applyProtection="0"/>
    <xf numFmtId="167" fontId="17" fillId="12" borderId="0" applyNumberFormat="0" applyBorder="0" applyAlignment="0" applyProtection="0"/>
    <xf numFmtId="167" fontId="34" fillId="67" borderId="0" applyNumberFormat="0" applyBorder="0" applyAlignment="0" applyProtection="0"/>
    <xf numFmtId="167" fontId="17" fillId="12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6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5" fillId="63" borderId="0" applyNumberFormat="0" applyBorder="0" applyAlignment="0" applyProtection="0"/>
    <xf numFmtId="167" fontId="35" fillId="63" borderId="0" applyNumberFormat="0" applyBorder="0" applyAlignment="0" applyProtection="0"/>
    <xf numFmtId="167" fontId="35" fillId="63" borderId="0" applyNumberFormat="0" applyBorder="0" applyAlignment="0" applyProtection="0"/>
    <xf numFmtId="167" fontId="34" fillId="39" borderId="0" applyNumberFormat="0" applyBorder="0" applyAlignment="0" applyProtection="0"/>
    <xf numFmtId="167" fontId="17" fillId="16" borderId="0" applyNumberFormat="0" applyBorder="0" applyAlignment="0" applyProtection="0"/>
    <xf numFmtId="167" fontId="34" fillId="39" borderId="0" applyNumberFormat="0" applyBorder="0" applyAlignment="0" applyProtection="0"/>
    <xf numFmtId="167" fontId="17" fillId="16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8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5" fillId="64" borderId="0" applyNumberFormat="0" applyBorder="0" applyAlignment="0" applyProtection="0"/>
    <xf numFmtId="167" fontId="35" fillId="64" borderId="0" applyNumberFormat="0" applyBorder="0" applyAlignment="0" applyProtection="0"/>
    <xf numFmtId="167" fontId="35" fillId="64" borderId="0" applyNumberFormat="0" applyBorder="0" applyAlignment="0" applyProtection="0"/>
    <xf numFmtId="167" fontId="34" fillId="59" borderId="0" applyNumberFormat="0" applyBorder="0" applyAlignment="0" applyProtection="0"/>
    <xf numFmtId="167" fontId="17" fillId="20" borderId="0" applyNumberFormat="0" applyBorder="0" applyAlignment="0" applyProtection="0"/>
    <xf numFmtId="167" fontId="34" fillId="59" borderId="0" applyNumberFormat="0" applyBorder="0" applyAlignment="0" applyProtection="0"/>
    <xf numFmtId="167" fontId="17" fillId="20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0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4" fillId="69" borderId="0" applyNumberFormat="0" applyBorder="0" applyAlignment="0" applyProtection="0"/>
    <xf numFmtId="167" fontId="17" fillId="24" borderId="0" applyNumberFormat="0" applyBorder="0" applyAlignment="0" applyProtection="0"/>
    <xf numFmtId="167" fontId="34" fillId="69" borderId="0" applyNumberFormat="0" applyBorder="0" applyAlignment="0" applyProtection="0"/>
    <xf numFmtId="167" fontId="17" fillId="24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66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4" fillId="71" borderId="0" applyNumberFormat="0" applyBorder="0" applyAlignment="0" applyProtection="0"/>
    <xf numFmtId="167" fontId="17" fillId="28" borderId="0" applyNumberFormat="0" applyBorder="0" applyAlignment="0" applyProtection="0"/>
    <xf numFmtId="167" fontId="34" fillId="71" borderId="0" applyNumberFormat="0" applyBorder="0" applyAlignment="0" applyProtection="0"/>
    <xf numFmtId="167" fontId="17" fillId="28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61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5" fillId="74" borderId="0" applyNumberFormat="0" applyBorder="0" applyAlignment="0" applyProtection="0"/>
    <xf numFmtId="167" fontId="35" fillId="74" borderId="0" applyNumberFormat="0" applyBorder="0" applyAlignment="0" applyProtection="0"/>
    <xf numFmtId="167" fontId="35" fillId="74" borderId="0" applyNumberFormat="0" applyBorder="0" applyAlignment="0" applyProtection="0"/>
    <xf numFmtId="167" fontId="34" fillId="73" borderId="0" applyNumberFormat="0" applyBorder="0" applyAlignment="0" applyProtection="0"/>
    <xf numFmtId="167" fontId="17" fillId="32" borderId="0" applyNumberFormat="0" applyBorder="0" applyAlignment="0" applyProtection="0"/>
    <xf numFmtId="167" fontId="34" fillId="73" borderId="0" applyNumberFormat="0" applyBorder="0" applyAlignment="0" applyProtection="0"/>
    <xf numFmtId="167" fontId="17" fillId="32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5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77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77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9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9" borderId="0" applyNumberFormat="0" applyBorder="0" applyAlignment="0" applyProtection="0"/>
    <xf numFmtId="167" fontId="34" fillId="80" borderId="0" applyNumberFormat="0" applyBorder="0" applyAlignment="0" applyProtection="0"/>
    <xf numFmtId="167" fontId="34" fillId="81" borderId="0" applyNumberFormat="0" applyBorder="0" applyAlignment="0" applyProtection="0"/>
    <xf numFmtId="167" fontId="34" fillId="80" borderId="0" applyNumberFormat="0" applyBorder="0" applyAlignment="0" applyProtection="0"/>
    <xf numFmtId="167" fontId="34" fillId="80" borderId="0" applyNumberFormat="0" applyBorder="0" applyAlignment="0" applyProtection="0"/>
    <xf numFmtId="167" fontId="34" fillId="81" borderId="0" applyNumberFormat="0" applyBorder="0" applyAlignment="0" applyProtection="0"/>
    <xf numFmtId="167" fontId="34" fillId="75" borderId="0" applyNumberFormat="0" applyBorder="0" applyAlignment="0" applyProtection="0"/>
    <xf numFmtId="167" fontId="34" fillId="75" borderId="0" applyNumberFormat="0" applyBorder="0" applyAlignment="0" applyProtection="0"/>
    <xf numFmtId="167" fontId="34" fillId="75" borderId="0" applyNumberFormat="0" applyBorder="0" applyAlignment="0" applyProtection="0"/>
    <xf numFmtId="167" fontId="34" fillId="82" borderId="0" applyNumberFormat="0" applyBorder="0" applyAlignment="0" applyProtection="0"/>
    <xf numFmtId="167" fontId="31" fillId="83" borderId="0" applyNumberFormat="0" applyBorder="0" applyAlignment="0" applyProtection="0"/>
    <xf numFmtId="167" fontId="31" fillId="83" borderId="0" applyNumberFormat="0" applyBorder="0" applyAlignment="0" applyProtection="0"/>
    <xf numFmtId="167" fontId="31" fillId="84" borderId="0" applyNumberFormat="0" applyBorder="0" applyAlignment="0" applyProtection="0"/>
    <xf numFmtId="167" fontId="31" fillId="83" borderId="0" applyNumberFormat="0" applyBorder="0" applyAlignment="0" applyProtection="0"/>
    <xf numFmtId="167" fontId="31" fillId="83" borderId="0" applyNumberFormat="0" applyBorder="0" applyAlignment="0" applyProtection="0"/>
    <xf numFmtId="167" fontId="31" fillId="84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86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86" borderId="0" applyNumberFormat="0" applyBorder="0" applyAlignment="0" applyProtection="0"/>
    <xf numFmtId="167" fontId="34" fillId="87" borderId="0" applyNumberFormat="0" applyBorder="0" applyAlignment="0" applyProtection="0"/>
    <xf numFmtId="167" fontId="34" fillId="85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85" borderId="0" applyNumberFormat="0" applyBorder="0" applyAlignment="0" applyProtection="0"/>
    <xf numFmtId="167" fontId="34" fillId="82" borderId="0" applyNumberFormat="0" applyBorder="0" applyAlignment="0" applyProtection="0"/>
    <xf numFmtId="167" fontId="34" fillId="82" borderId="0" applyNumberFormat="0" applyBorder="0" applyAlignment="0" applyProtection="0"/>
    <xf numFmtId="167" fontId="34" fillId="82" borderId="0" applyNumberFormat="0" applyBorder="0" applyAlignment="0" applyProtection="0"/>
    <xf numFmtId="167" fontId="34" fillId="87" borderId="0" applyNumberFormat="0" applyBorder="0" applyAlignment="0" applyProtection="0"/>
    <xf numFmtId="167" fontId="31" fillId="88" borderId="0" applyNumberFormat="0" applyBorder="0" applyAlignment="0" applyProtection="0"/>
    <xf numFmtId="167" fontId="31" fillId="88" borderId="0" applyNumberFormat="0" applyBorder="0" applyAlignment="0" applyProtection="0"/>
    <xf numFmtId="167" fontId="31" fillId="89" borderId="0" applyNumberFormat="0" applyBorder="0" applyAlignment="0" applyProtection="0"/>
    <xf numFmtId="167" fontId="31" fillId="88" borderId="0" applyNumberFormat="0" applyBorder="0" applyAlignment="0" applyProtection="0"/>
    <xf numFmtId="167" fontId="31" fillId="88" borderId="0" applyNumberFormat="0" applyBorder="0" applyAlignment="0" applyProtection="0"/>
    <xf numFmtId="167" fontId="31" fillId="89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90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90" borderId="0" applyNumberFormat="0" applyBorder="0" applyAlignment="0" applyProtection="0"/>
    <xf numFmtId="167" fontId="34" fillId="79" borderId="0" applyNumberFormat="0" applyBorder="0" applyAlignment="0" applyProtection="0"/>
    <xf numFmtId="167" fontId="34" fillId="91" borderId="0" applyNumberFormat="0" applyBorder="0" applyAlignment="0" applyProtection="0"/>
    <xf numFmtId="167" fontId="34" fillId="79" borderId="0" applyNumberFormat="0" applyBorder="0" applyAlignment="0" applyProtection="0"/>
    <xf numFmtId="167" fontId="34" fillId="79" borderId="0" applyNumberFormat="0" applyBorder="0" applyAlignment="0" applyProtection="0"/>
    <xf numFmtId="167" fontId="34" fillId="91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3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84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84" borderId="0" applyNumberFormat="0" applyBorder="0" applyAlignment="0" applyProtection="0"/>
    <xf numFmtId="167" fontId="31" fillId="79" borderId="0" applyNumberFormat="0" applyBorder="0" applyAlignment="0" applyProtection="0"/>
    <xf numFmtId="167" fontId="31" fillId="79" borderId="0" applyNumberFormat="0" applyBorder="0" applyAlignment="0" applyProtection="0"/>
    <xf numFmtId="167" fontId="31" fillId="87" borderId="0" applyNumberFormat="0" applyBorder="0" applyAlignment="0" applyProtection="0"/>
    <xf numFmtId="167" fontId="31" fillId="79" borderId="0" applyNumberFormat="0" applyBorder="0" applyAlignment="0" applyProtection="0"/>
    <xf numFmtId="167" fontId="31" fillId="79" borderId="0" applyNumberFormat="0" applyBorder="0" applyAlignment="0" applyProtection="0"/>
    <xf numFmtId="167" fontId="31" fillId="87" borderId="0" applyNumberFormat="0" applyBorder="0" applyAlignment="0" applyProtection="0"/>
    <xf numFmtId="167" fontId="34" fillId="79" borderId="0" applyNumberFormat="0" applyBorder="0" applyAlignment="0" applyProtection="0"/>
    <xf numFmtId="167" fontId="34" fillId="86" borderId="0" applyNumberFormat="0" applyBorder="0" applyAlignment="0" applyProtection="0"/>
    <xf numFmtId="167" fontId="34" fillId="79" borderId="0" applyNumberFormat="0" applyBorder="0" applyAlignment="0" applyProtection="0"/>
    <xf numFmtId="167" fontId="34" fillId="79" borderId="0" applyNumberFormat="0" applyBorder="0" applyAlignment="0" applyProtection="0"/>
    <xf numFmtId="167" fontId="34" fillId="86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5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88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88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4" fillId="78" borderId="0" applyNumberFormat="0" applyBorder="0" applyAlignment="0" applyProtection="0"/>
    <xf numFmtId="167" fontId="34" fillId="81" borderId="0" applyNumberFormat="0" applyBorder="0" applyAlignment="0" applyProtection="0"/>
    <xf numFmtId="167" fontId="34" fillId="78" borderId="0" applyNumberFormat="0" applyBorder="0" applyAlignment="0" applyProtection="0"/>
    <xf numFmtId="167" fontId="34" fillId="78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6" borderId="0" applyNumberFormat="0" applyBorder="0" applyAlignment="0" applyProtection="0"/>
    <xf numFmtId="167" fontId="31" fillId="97" borderId="0" applyNumberFormat="0" applyBorder="0" applyAlignment="0" applyProtection="0"/>
    <xf numFmtId="167" fontId="31" fillId="97" borderId="0" applyNumberFormat="0" applyBorder="0" applyAlignment="0" applyProtection="0"/>
    <xf numFmtId="167" fontId="31" fillId="97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98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98" borderId="0" applyNumberFormat="0" applyBorder="0" applyAlignment="0" applyProtection="0"/>
    <xf numFmtId="167" fontId="34" fillId="98" borderId="0" applyNumberFormat="0" applyBorder="0" applyAlignment="0" applyProtection="0"/>
    <xf numFmtId="167" fontId="34" fillId="99" borderId="0" applyNumberFormat="0" applyBorder="0" applyAlignment="0" applyProtection="0"/>
    <xf numFmtId="167" fontId="34" fillId="98" borderId="0" applyNumberFormat="0" applyBorder="0" applyAlignment="0" applyProtection="0"/>
    <xf numFmtId="167" fontId="34" fillId="98" borderId="0" applyNumberFormat="0" applyBorder="0" applyAlignment="0" applyProtection="0"/>
    <xf numFmtId="167" fontId="34" fillId="99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36" fillId="85" borderId="0" applyNumberFormat="0" applyBorder="0" applyAlignment="0" applyProtection="0"/>
    <xf numFmtId="167" fontId="36" fillId="85" borderId="0" applyNumberFormat="0" applyBorder="0" applyAlignment="0" applyProtection="0"/>
    <xf numFmtId="167" fontId="37" fillId="97" borderId="0" applyNumberFormat="0" applyBorder="0" applyAlignment="0" applyProtection="0"/>
    <xf numFmtId="167" fontId="37" fillId="97" borderId="0" applyNumberFormat="0" applyBorder="0" applyAlignment="0" applyProtection="0"/>
    <xf numFmtId="167" fontId="36" fillId="85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9" fillId="42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40" fillId="52" borderId="0" applyNumberFormat="0" applyBorder="0" applyAlignment="0" applyProtection="0"/>
    <xf numFmtId="167" fontId="40" fillId="52" borderId="0" applyNumberFormat="0" applyBorder="0" applyAlignment="0" applyProtection="0"/>
    <xf numFmtId="167" fontId="40" fillId="52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1" fillId="90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41" fillId="101" borderId="18" applyNumberFormat="0" applyAlignment="0" applyProtection="0"/>
    <xf numFmtId="167" fontId="41" fillId="101" borderId="18" applyNumberFormat="0" applyAlignment="0" applyProtection="0"/>
    <xf numFmtId="167" fontId="42" fillId="102" borderId="19" applyNumberFormat="0" applyAlignment="0" applyProtection="0"/>
    <xf numFmtId="167" fontId="42" fillId="102" borderId="19" applyNumberFormat="0" applyAlignment="0" applyProtection="0"/>
    <xf numFmtId="167" fontId="41" fillId="101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2" fillId="45" borderId="19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4" fillId="103" borderId="18" applyNumberFormat="0" applyAlignment="0" applyProtection="0"/>
    <xf numFmtId="167" fontId="44" fillId="103" borderId="18" applyNumberFormat="0" applyAlignment="0" applyProtection="0"/>
    <xf numFmtId="167" fontId="44" fillId="103" borderId="18" applyNumberFormat="0" applyAlignment="0" applyProtection="0"/>
    <xf numFmtId="167" fontId="43" fillId="57" borderId="18" applyNumberFormat="0" applyAlignment="0" applyProtection="0"/>
    <xf numFmtId="167" fontId="11" fillId="6" borderId="4" applyNumberFormat="0" applyAlignment="0" applyProtection="0"/>
    <xf numFmtId="167" fontId="43" fillId="57" borderId="18" applyNumberFormat="0" applyAlignment="0" applyProtection="0"/>
    <xf numFmtId="167" fontId="11" fillId="6" borderId="4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2" fillId="102" borderId="19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19" fillId="0" borderId="0"/>
    <xf numFmtId="167" fontId="30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36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6" fillId="105" borderId="20" applyNumberFormat="0" applyAlignment="0" applyProtection="0"/>
    <xf numFmtId="167" fontId="46" fillId="105" borderId="20" applyNumberFormat="0" applyAlignment="0" applyProtection="0"/>
    <xf numFmtId="167" fontId="46" fillId="105" borderId="20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9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8" fillId="0" borderId="21" applyNumberFormat="0" applyFill="0" applyAlignment="0" applyProtection="0"/>
    <xf numFmtId="167" fontId="47" fillId="0" borderId="21" applyNumberFormat="0" applyFill="0" applyAlignment="0" applyProtection="0"/>
    <xf numFmtId="167" fontId="48" fillId="0" borderId="21" applyNumberFormat="0" applyFill="0" applyAlignment="0" applyProtection="0"/>
    <xf numFmtId="167" fontId="48" fillId="0" borderId="21" applyNumberFormat="0" applyFill="0" applyAlignment="0" applyProtection="0"/>
    <xf numFmtId="167" fontId="47" fillId="0" borderId="21" applyNumberFormat="0" applyFill="0" applyAlignment="0" applyProtection="0"/>
    <xf numFmtId="167" fontId="12" fillId="0" borderId="6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12" fillId="0" borderId="6" applyNumberFormat="0" applyFill="0" applyAlignment="0" applyProtection="0"/>
    <xf numFmtId="167" fontId="38" fillId="0" borderId="22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38" fillId="0" borderId="22" applyNumberFormat="0" applyFill="0" applyAlignment="0" applyProtection="0"/>
    <xf numFmtId="167" fontId="12" fillId="0" borderId="6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5" fillId="87" borderId="20" applyNumberFormat="0" applyAlignment="0" applyProtection="0"/>
    <xf numFmtId="167" fontId="45" fillId="87" borderId="20" applyNumberFormat="0" applyAlignment="0" applyProtection="0"/>
    <xf numFmtId="167" fontId="45" fillId="94" borderId="20" applyNumberFormat="0" applyAlignment="0" applyProtection="0"/>
    <xf numFmtId="167" fontId="45" fillId="94" borderId="20" applyNumberFormat="0" applyAlignment="0" applyProtection="0"/>
    <xf numFmtId="167" fontId="45" fillId="87" borderId="20" applyNumberFormat="0" applyAlignment="0" applyProtection="0"/>
    <xf numFmtId="43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67" fontId="4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0" fillId="0" borderId="0"/>
    <xf numFmtId="167" fontId="19" fillId="0" borderId="0"/>
    <xf numFmtId="167" fontId="19" fillId="0" borderId="0"/>
    <xf numFmtId="167" fontId="19" fillId="0" borderId="0"/>
    <xf numFmtId="167" fontId="49" fillId="0" borderId="0"/>
    <xf numFmtId="167" fontId="19" fillId="0" borderId="0"/>
    <xf numFmtId="167" fontId="49" fillId="0" borderId="0"/>
    <xf numFmtId="167" fontId="49" fillId="0" borderId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8" borderId="0" applyNumberFormat="0" applyBorder="0" applyAlignment="0" applyProtection="0"/>
    <xf numFmtId="167" fontId="51" fillId="108" borderId="0" applyNumberFormat="0" applyBorder="0" applyAlignment="0" applyProtection="0"/>
    <xf numFmtId="167" fontId="51" fillId="108" borderId="0" applyNumberFormat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5" fillId="110" borderId="0" applyNumberFormat="0" applyBorder="0" applyAlignment="0" applyProtection="0"/>
    <xf numFmtId="167" fontId="35" fillId="110" borderId="0" applyNumberFormat="0" applyBorder="0" applyAlignment="0" applyProtection="0"/>
    <xf numFmtId="167" fontId="35" fillId="110" borderId="0" applyNumberFormat="0" applyBorder="0" applyAlignment="0" applyProtection="0"/>
    <xf numFmtId="167" fontId="34" fillId="109" borderId="0" applyNumberFormat="0" applyBorder="0" applyAlignment="0" applyProtection="0"/>
    <xf numFmtId="167" fontId="17" fillId="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75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2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5" fillId="113" borderId="0" applyNumberFormat="0" applyBorder="0" applyAlignment="0" applyProtection="0"/>
    <xf numFmtId="167" fontId="35" fillId="113" borderId="0" applyNumberFormat="0" applyBorder="0" applyAlignment="0" applyProtection="0"/>
    <xf numFmtId="167" fontId="35" fillId="113" borderId="0" applyNumberFormat="0" applyBorder="0" applyAlignment="0" applyProtection="0"/>
    <xf numFmtId="167" fontId="34" fillId="111" borderId="0" applyNumberFormat="0" applyBorder="0" applyAlignment="0" applyProtection="0"/>
    <xf numFmtId="167" fontId="17" fillId="13" borderId="0" applyNumberFormat="0" applyBorder="0" applyAlignment="0" applyProtection="0"/>
    <xf numFmtId="167" fontId="34" fillId="111" borderId="0" applyNumberFormat="0" applyBorder="0" applyAlignment="0" applyProtection="0"/>
    <xf numFmtId="167" fontId="17" fillId="13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82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5" fillId="114" borderId="0" applyNumberFormat="0" applyBorder="0" applyAlignment="0" applyProtection="0"/>
    <xf numFmtId="167" fontId="35" fillId="114" borderId="0" applyNumberFormat="0" applyBorder="0" applyAlignment="0" applyProtection="0"/>
    <xf numFmtId="167" fontId="35" fillId="114" borderId="0" applyNumberFormat="0" applyBorder="0" applyAlignment="0" applyProtection="0"/>
    <xf numFmtId="167" fontId="34" fillId="58" borderId="0" applyNumberFormat="0" applyBorder="0" applyAlignment="0" applyProtection="0"/>
    <xf numFmtId="167" fontId="17" fillId="17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92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115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4" fillId="69" borderId="0" applyNumberFormat="0" applyBorder="0" applyAlignment="0" applyProtection="0"/>
    <xf numFmtId="167" fontId="17" fillId="21" borderId="0" applyNumberFormat="0" applyBorder="0" applyAlignment="0" applyProtection="0"/>
    <xf numFmtId="167" fontId="34" fillId="69" borderId="0" applyNumberFormat="0" applyBorder="0" applyAlignment="0" applyProtection="0"/>
    <xf numFmtId="167" fontId="17" fillId="21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94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66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4" fillId="71" borderId="0" applyNumberFormat="0" applyBorder="0" applyAlignment="0" applyProtection="0"/>
    <xf numFmtId="167" fontId="17" fillId="25" borderId="0" applyNumberFormat="0" applyBorder="0" applyAlignment="0" applyProtection="0"/>
    <xf numFmtId="167" fontId="34" fillId="71" borderId="0" applyNumberFormat="0" applyBorder="0" applyAlignment="0" applyProtection="0"/>
    <xf numFmtId="167" fontId="17" fillId="25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8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5" fillId="117" borderId="0" applyNumberFormat="0" applyBorder="0" applyAlignment="0" applyProtection="0"/>
    <xf numFmtId="167" fontId="35" fillId="117" borderId="0" applyNumberFormat="0" applyBorder="0" applyAlignment="0" applyProtection="0"/>
    <xf numFmtId="167" fontId="35" fillId="117" borderId="0" applyNumberFormat="0" applyBorder="0" applyAlignment="0" applyProtection="0"/>
    <xf numFmtId="167" fontId="34" fillId="116" borderId="0" applyNumberFormat="0" applyBorder="0" applyAlignment="0" applyProtection="0"/>
    <xf numFmtId="167" fontId="17" fillId="29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00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9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5" fillId="55" borderId="18" applyNumberFormat="0" applyAlignment="0" applyProtection="0"/>
    <xf numFmtId="167" fontId="55" fillId="55" borderId="18" applyNumberFormat="0" applyAlignment="0" applyProtection="0"/>
    <xf numFmtId="167" fontId="55" fillId="55" borderId="18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6" fillId="98" borderId="19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7" fillId="0" borderId="0">
      <alignment vertical="top"/>
    </xf>
    <xf numFmtId="167" fontId="30" fillId="0" borderId="0"/>
    <xf numFmtId="167" fontId="30" fillId="0" borderId="0"/>
    <xf numFmtId="167" fontId="29" fillId="0" borderId="0">
      <alignment vertical="top"/>
    </xf>
    <xf numFmtId="167" fontId="30" fillId="0" borderId="0"/>
    <xf numFmtId="167" fontId="30" fillId="0" borderId="0"/>
    <xf numFmtId="167" fontId="19" fillId="0" borderId="0"/>
    <xf numFmtId="167" fontId="29" fillId="0" borderId="0">
      <alignment vertical="top"/>
    </xf>
    <xf numFmtId="167" fontId="30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/>
    <xf numFmtId="167" fontId="19" fillId="0" borderId="0"/>
    <xf numFmtId="167" fontId="30" fillId="0" borderId="0"/>
    <xf numFmtId="167" fontId="19" fillId="0" borderId="0"/>
    <xf numFmtId="167" fontId="57" fillId="0" borderId="0">
      <alignment vertical="top"/>
    </xf>
    <xf numFmtId="167" fontId="30" fillId="0" borderId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167" fontId="62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67" fontId="38" fillId="118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8" fillId="118" borderId="0" applyNumberFormat="0" applyBorder="0" applyAlignment="0" applyProtection="0"/>
    <xf numFmtId="167" fontId="38" fillId="118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38" fontId="59" fillId="119" borderId="0" applyNumberFormat="0" applyBorder="0" applyAlignment="0" applyProtection="0"/>
    <xf numFmtId="167" fontId="63" fillId="0" borderId="23" applyNumberFormat="0" applyFill="0" applyAlignment="0" applyProtection="0"/>
    <xf numFmtId="167" fontId="63" fillId="0" borderId="23" applyNumberFormat="0" applyFill="0" applyAlignment="0" applyProtection="0"/>
    <xf numFmtId="167" fontId="63" fillId="0" borderId="23" applyNumberFormat="0" applyFill="0" applyAlignment="0" applyProtection="0"/>
    <xf numFmtId="167" fontId="64" fillId="0" borderId="24" applyNumberFormat="0" applyFill="0" applyAlignment="0" applyProtection="0"/>
    <xf numFmtId="167" fontId="64" fillId="0" borderId="24" applyNumberFormat="0" applyFill="0" applyAlignment="0" applyProtection="0"/>
    <xf numFmtId="167" fontId="64" fillId="0" borderId="25" applyNumberFormat="0" applyFill="0" applyAlignment="0" applyProtection="0"/>
    <xf numFmtId="167" fontId="64" fillId="0" borderId="25" applyNumberFormat="0" applyFill="0" applyAlignment="0" applyProtection="0"/>
    <xf numFmtId="167" fontId="64" fillId="0" borderId="24" applyNumberFormat="0" applyFill="0" applyAlignment="0" applyProtection="0"/>
    <xf numFmtId="167" fontId="53" fillId="0" borderId="26" applyNumberFormat="0" applyFill="0" applyAlignment="0" applyProtection="0"/>
    <xf numFmtId="167" fontId="53" fillId="0" borderId="26" applyNumberFormat="0" applyFill="0" applyAlignment="0" applyProtection="0"/>
    <xf numFmtId="167" fontId="53" fillId="0" borderId="27" applyNumberFormat="0" applyFill="0" applyAlignment="0" applyProtection="0"/>
    <xf numFmtId="167" fontId="53" fillId="0" borderId="27" applyNumberFormat="0" applyFill="0" applyAlignment="0" applyProtection="0"/>
    <xf numFmtId="167" fontId="53" fillId="0" borderId="26" applyNumberFormat="0" applyFill="0" applyAlignment="0" applyProtection="0"/>
    <xf numFmtId="167" fontId="53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6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6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9" fillId="12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70" fillId="51" borderId="0" applyNumberFormat="0" applyBorder="0" applyAlignment="0" applyProtection="0"/>
    <xf numFmtId="167" fontId="70" fillId="51" borderId="0" applyNumberFormat="0" applyBorder="0" applyAlignment="0" applyProtection="0"/>
    <xf numFmtId="167" fontId="70" fillId="51" borderId="0" applyNumberFormat="0" applyBorder="0" applyAlignment="0" applyProtection="0"/>
    <xf numFmtId="167" fontId="68" fillId="40" borderId="0" applyNumberFormat="0" applyBorder="0" applyAlignment="0" applyProtection="0"/>
    <xf numFmtId="167" fontId="7" fillId="3" borderId="0" applyNumberFormat="0" applyBorder="0" applyAlignment="0" applyProtection="0"/>
    <xf numFmtId="167" fontId="68" fillId="40" borderId="0" applyNumberFormat="0" applyBorder="0" applyAlignment="0" applyProtection="0"/>
    <xf numFmtId="167" fontId="7" fillId="3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37" fillId="97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56" fillId="98" borderId="18" applyNumberFormat="0" applyAlignment="0" applyProtection="0"/>
    <xf numFmtId="10" fontId="59" fillId="121" borderId="28" applyNumberFormat="0" applyBorder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71" fillId="0" borderId="29" applyNumberFormat="0" applyFill="0" applyAlignment="0" applyProtection="0"/>
    <xf numFmtId="167" fontId="71" fillId="0" borderId="29" applyNumberFormat="0" applyFill="0" applyAlignment="0" applyProtection="0"/>
    <xf numFmtId="167" fontId="38" fillId="0" borderId="22" applyNumberFormat="0" applyFill="0" applyAlignment="0" applyProtection="0"/>
    <xf numFmtId="167" fontId="38" fillId="0" borderId="22" applyNumberFormat="0" applyFill="0" applyAlignment="0" applyProtection="0"/>
    <xf numFmtId="167" fontId="71" fillId="0" borderId="29" applyNumberFormat="0" applyFill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191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3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7" fontId="73" fillId="0" borderId="0" applyFont="0" applyFill="0" applyBorder="0" applyAlignment="0" applyProtection="0"/>
    <xf numFmtId="198" fontId="73" fillId="0" borderId="0" applyFont="0" applyFill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74" fillId="122" borderId="0" applyNumberFormat="0" applyBorder="0" applyAlignment="0" applyProtection="0"/>
    <xf numFmtId="167" fontId="38" fillId="98" borderId="0" applyNumberFormat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8" fillId="4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8" fillId="4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74" fillId="122" borderId="0" applyNumberFormat="0" applyBorder="0" applyAlignment="0" applyProtection="0"/>
    <xf numFmtId="167" fontId="38" fillId="98" borderId="0" applyNumberFormat="0" applyBorder="0" applyAlignment="0" applyProtection="0"/>
    <xf numFmtId="37" fontId="75" fillId="0" borderId="0"/>
    <xf numFmtId="199" fontId="76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" fillId="0" borderId="0"/>
    <xf numFmtId="167" fontId="3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3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31" fillId="0" borderId="0"/>
    <xf numFmtId="167" fontId="19" fillId="0" borderId="0"/>
    <xf numFmtId="167" fontId="59" fillId="123" borderId="0"/>
    <xf numFmtId="167" fontId="19" fillId="0" borderId="0"/>
    <xf numFmtId="167" fontId="1" fillId="0" borderId="0"/>
    <xf numFmtId="167" fontId="31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31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3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59" fillId="123" borderId="0"/>
    <xf numFmtId="167" fontId="19" fillId="0" borderId="0">
      <alignment vertical="top"/>
    </xf>
    <xf numFmtId="167" fontId="19" fillId="0" borderId="0">
      <alignment vertical="top"/>
    </xf>
    <xf numFmtId="167" fontId="1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59" fillId="123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1" fillId="0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8" fillId="0" borderId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59" fillId="41" borderId="31" applyNumberFormat="0" applyFont="0" applyAlignment="0" applyProtection="0"/>
    <xf numFmtId="167" fontId="59" fillId="41" borderId="31" applyNumberFormat="0" applyFont="0" applyAlignment="0" applyProtection="0"/>
    <xf numFmtId="167" fontId="59" fillId="41" borderId="31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59" fillId="41" borderId="31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19" fillId="41" borderId="31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41" borderId="31" applyNumberFormat="0" applyFont="0" applyAlignment="0" applyProtection="0"/>
    <xf numFmtId="167" fontId="3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19" fillId="41" borderId="31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19" fillId="97" borderId="30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97" borderId="19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97" borderId="19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59" fillId="97" borderId="19" applyNumberFormat="0" applyFont="0" applyAlignment="0" applyProtection="0"/>
    <xf numFmtId="167" fontId="77" fillId="101" borderId="32" applyNumberFormat="0" applyAlignment="0" applyProtection="0"/>
    <xf numFmtId="167" fontId="77" fillId="101" borderId="32" applyNumberFormat="0" applyAlignment="0" applyProtection="0"/>
    <xf numFmtId="167" fontId="77" fillId="102" borderId="32" applyNumberFormat="0" applyAlignment="0" applyProtection="0"/>
    <xf numFmtId="167" fontId="77" fillId="102" borderId="32" applyNumberFormat="0" applyAlignment="0" applyProtection="0"/>
    <xf numFmtId="167" fontId="77" fillId="101" borderId="32" applyNumberFormat="0" applyAlignment="0" applyProtection="0"/>
    <xf numFmtId="10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9" fillId="0" borderId="0" applyFont="0" applyFill="0" applyBorder="0" applyAlignment="0" applyProtection="0"/>
    <xf numFmtId="3" fontId="78" fillId="0" borderId="0" applyBorder="0" applyAlignment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10" fillId="6" borderId="5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45" borderId="32" applyNumberFormat="0" applyAlignment="0" applyProtection="0"/>
    <xf numFmtId="167" fontId="77" fillId="57" borderId="32" applyNumberFormat="0" applyAlignment="0" applyProtection="0"/>
    <xf numFmtId="167" fontId="10" fillId="6" borderId="5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4" fontId="79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79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80" fillId="122" borderId="33" applyNumberFormat="0" applyProtection="0">
      <alignment vertical="center"/>
    </xf>
    <xf numFmtId="4" fontId="81" fillId="124" borderId="19" applyNumberFormat="0" applyProtection="0">
      <alignment vertical="center"/>
    </xf>
    <xf numFmtId="4" fontId="80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4" borderId="19" applyNumberFormat="0" applyProtection="0">
      <alignment vertical="center"/>
    </xf>
    <xf numFmtId="4" fontId="79" fillId="122" borderId="33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79" fillId="122" borderId="33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167" fontId="79" fillId="122" borderId="33" applyNumberFormat="0" applyProtection="0">
      <alignment horizontal="left" vertical="top" indent="1"/>
    </xf>
    <xf numFmtId="167" fontId="82" fillId="122" borderId="33" applyNumberFormat="0" applyProtection="0">
      <alignment horizontal="left" vertical="top" indent="1"/>
    </xf>
    <xf numFmtId="167" fontId="79" fillId="122" borderId="33" applyNumberFormat="0" applyProtection="0">
      <alignment horizontal="left" vertical="top" indent="1"/>
    </xf>
    <xf numFmtId="167" fontId="79" fillId="122" borderId="33" applyNumberFormat="0" applyProtection="0">
      <alignment horizontal="left" vertical="top" indent="1"/>
    </xf>
    <xf numFmtId="167" fontId="82" fillId="122" borderId="33" applyNumberFormat="0" applyProtection="0">
      <alignment horizontal="left" vertical="top" indent="1"/>
    </xf>
    <xf numFmtId="4" fontId="79" fillId="36" borderId="0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125" borderId="19" applyNumberFormat="0" applyProtection="0">
      <alignment vertical="center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79" fillId="36" borderId="0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40" borderId="33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29" fillId="40" borderId="33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29" fillId="39" borderId="33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29" fillId="39" borderId="33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29" fillId="111" borderId="33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29" fillId="111" borderId="33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29" fillId="61" borderId="33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29" fillId="61" borderId="33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29" fillId="73" borderId="33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29" fillId="73" borderId="33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29" fillId="116" borderId="33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29" fillId="116" borderId="33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29" fillId="58" borderId="33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29" fillId="58" borderId="33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29" fillId="42" borderId="33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29" fillId="42" borderId="33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29" fillId="59" borderId="33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29" fillId="59" borderId="33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79" fillId="127" borderId="35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79" fillId="127" borderId="35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59" fillId="35" borderId="34" applyNumberFormat="0" applyProtection="0">
      <alignment vertical="center"/>
    </xf>
    <xf numFmtId="4" fontId="59" fillId="35" borderId="34" applyNumberFormat="0" applyProtection="0">
      <alignment horizontal="left" vertical="center"/>
    </xf>
    <xf numFmtId="4" fontId="59" fillId="35" borderId="36" applyNumberFormat="0" applyProtection="0">
      <alignment horizontal="left" vertical="center"/>
    </xf>
    <xf numFmtId="4" fontId="29" fillId="37" borderId="0" applyNumberFormat="0" applyProtection="0">
      <alignment horizontal="left" vertical="center" indent="1"/>
    </xf>
    <xf numFmtId="4" fontId="59" fillId="35" borderId="34" applyNumberFormat="0" applyProtection="0">
      <alignment horizontal="left" vertical="center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59" fillId="35" borderId="34" applyNumberFormat="0" applyProtection="0">
      <alignment horizontal="left" vertical="center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29" fillId="36" borderId="33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29" fillId="36" borderId="33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29" fillId="37" borderId="0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2" fontId="59" fillId="35" borderId="19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84" fillId="56" borderId="38" applyBorder="0"/>
    <xf numFmtId="167" fontId="84" fillId="56" borderId="38" applyBorder="0"/>
    <xf numFmtId="4" fontId="29" fillId="41" borderId="33" applyNumberFormat="0" applyProtection="0">
      <alignment vertical="center"/>
    </xf>
    <xf numFmtId="4" fontId="85" fillId="41" borderId="33" applyNumberFormat="0" applyProtection="0">
      <alignment vertical="center"/>
    </xf>
    <xf numFmtId="4" fontId="29" fillId="41" borderId="33" applyNumberFormat="0" applyProtection="0">
      <alignment vertical="center"/>
    </xf>
    <xf numFmtId="4" fontId="85" fillId="41" borderId="33" applyNumberFormat="0" applyProtection="0">
      <alignment vertical="center"/>
    </xf>
    <xf numFmtId="4" fontId="86" fillId="41" borderId="33" applyNumberFormat="0" applyProtection="0">
      <alignment vertical="center"/>
    </xf>
    <xf numFmtId="4" fontId="81" fillId="121" borderId="28" applyNumberFormat="0" applyProtection="0">
      <alignment vertical="center"/>
    </xf>
    <xf numFmtId="4" fontId="81" fillId="121" borderId="28" applyNumberFormat="0" applyProtection="0">
      <alignment vertical="center"/>
    </xf>
    <xf numFmtId="167" fontId="59" fillId="123" borderId="0"/>
    <xf numFmtId="4" fontId="86" fillId="41" borderId="33" applyNumberFormat="0" applyProtection="0">
      <alignment vertical="center"/>
    </xf>
    <xf numFmtId="4" fontId="59" fillId="41" borderId="28" applyNumberFormat="0" applyProtection="0">
      <alignment vertical="center"/>
    </xf>
    <xf numFmtId="4" fontId="86" fillId="41" borderId="33" applyNumberFormat="0" applyProtection="0">
      <alignment vertical="center"/>
    </xf>
    <xf numFmtId="4" fontId="81" fillId="121" borderId="28" applyNumberFormat="0" applyProtection="0">
      <alignment vertical="center"/>
    </xf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59" fillId="123" borderId="0"/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59" fillId="123" borderId="0"/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59" fillId="123" borderId="0"/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59" fillId="123" borderId="0"/>
    <xf numFmtId="167" fontId="29" fillId="41" borderId="33" applyNumberFormat="0" applyProtection="0">
      <alignment horizontal="left" vertical="top" indent="1"/>
    </xf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167" fontId="59" fillId="123" borderId="0"/>
    <xf numFmtId="4" fontId="59" fillId="0" borderId="19" applyNumberFormat="0" applyProtection="0">
      <alignment horizontal="right" vertical="center"/>
    </xf>
    <xf numFmtId="4" fontId="59" fillId="129" borderId="19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167" fontId="59" fillId="123" borderId="0"/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86" fillId="37" borderId="33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167" fontId="59" fillId="123" borderId="0"/>
    <xf numFmtId="4" fontId="86" fillId="37" borderId="33" applyNumberFormat="0" applyProtection="0">
      <alignment horizontal="right" vertical="center"/>
    </xf>
    <xf numFmtId="4" fontId="59" fillId="44" borderId="19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167" fontId="59" fillId="123" borderId="0"/>
    <xf numFmtId="4" fontId="86" fillId="37" borderId="33" applyNumberFormat="0" applyProtection="0">
      <alignment horizontal="right" vertical="center"/>
    </xf>
    <xf numFmtId="4" fontId="59" fillId="129" borderId="19" applyNumberFormat="0" applyProtection="0">
      <alignment horizontal="right" vertical="center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59" fillId="123" borderId="0"/>
    <xf numFmtId="4" fontId="59" fillId="71" borderId="19" applyNumberFormat="0" applyProtection="0">
      <alignment horizontal="left" vertical="center" indent="1"/>
    </xf>
    <xf numFmtId="4" fontId="59" fillId="125" borderId="19" applyNumberFormat="0" applyProtection="0">
      <alignment vertical="center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59" fillId="123" borderId="0"/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59" fillId="123" borderId="0"/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59" fillId="123" borderId="0"/>
    <xf numFmtId="167" fontId="29" fillId="36" borderId="33" applyNumberFormat="0" applyProtection="0">
      <alignment horizontal="left" vertical="top" indent="1"/>
    </xf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167" fontId="59" fillId="123" borderId="0"/>
    <xf numFmtId="167" fontId="59" fillId="123" borderId="0"/>
    <xf numFmtId="4" fontId="88" fillId="130" borderId="34" applyNumberFormat="0" applyProtection="0">
      <alignment horizontal="left" vertical="center" indent="1"/>
    </xf>
    <xf numFmtId="167" fontId="59" fillId="123" borderId="0"/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8" fillId="130" borderId="34" applyNumberFormat="0" applyProtection="0">
      <alignment horizontal="left" vertical="center" indent="1"/>
    </xf>
    <xf numFmtId="4" fontId="88" fillId="130" borderId="34" applyNumberFormat="0" applyProtection="0">
      <alignment horizontal="left" vertical="center" indent="1"/>
    </xf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23" borderId="0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59" fillId="123" borderId="0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59" fillId="123" borderId="0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91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59" fillId="123" borderId="0"/>
    <xf numFmtId="167" fontId="91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3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62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59" fillId="123" borderId="0"/>
    <xf numFmtId="167" fontId="91" fillId="0" borderId="0" applyNumberFormat="0" applyFill="0" applyBorder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3" fillId="0" borderId="1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63" fillId="0" borderId="39" applyNumberFormat="0" applyFill="0" applyAlignment="0" applyProtection="0"/>
    <xf numFmtId="167" fontId="96" fillId="0" borderId="39" applyNumberFormat="0" applyFill="0" applyAlignment="0" applyProtection="0"/>
    <xf numFmtId="167" fontId="3" fillId="0" borderId="1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4" fillId="0" borderId="2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64" fillId="0" borderId="24" applyNumberFormat="0" applyFill="0" applyAlignment="0" applyProtection="0"/>
    <xf numFmtId="167" fontId="97" fillId="0" borderId="24" applyNumberFormat="0" applyFill="0" applyAlignment="0" applyProtection="0"/>
    <xf numFmtId="167" fontId="4" fillId="0" borderId="2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" fillId="0" borderId="3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3" fillId="0" borderId="27" applyNumberFormat="0" applyFill="0" applyAlignment="0" applyProtection="0"/>
    <xf numFmtId="167" fontId="52" fillId="0" borderId="40" applyNumberFormat="0" applyFill="0" applyAlignment="0" applyProtection="0"/>
    <xf numFmtId="167" fontId="5" fillId="0" borderId="3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16" fillId="0" borderId="9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59" fillId="123" borderId="0"/>
    <xf numFmtId="167" fontId="93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59" fillId="123" borderId="0"/>
    <xf numFmtId="167" fontId="92" fillId="0" borderId="0" applyNumberFormat="0" applyFill="0" applyBorder="0" applyAlignment="0" applyProtection="0"/>
  </cellStyleXfs>
  <cellXfs count="142">
    <xf numFmtId="167" fontId="0" fillId="0" borderId="0" xfId="0"/>
    <xf numFmtId="167" fontId="20" fillId="34" borderId="10" xfId="3" applyFont="1" applyFill="1" applyBorder="1" applyAlignment="1">
      <alignment vertical="center"/>
    </xf>
    <xf numFmtId="167" fontId="20" fillId="34" borderId="11" xfId="3" applyFont="1" applyFill="1" applyBorder="1" applyAlignment="1">
      <alignment vertical="center"/>
    </xf>
    <xf numFmtId="168" fontId="21" fillId="34" borderId="16" xfId="4" applyNumberFormat="1" applyFont="1" applyFill="1" applyBorder="1"/>
    <xf numFmtId="167" fontId="20" fillId="33" borderId="0" xfId="0" applyFont="1" applyFill="1" applyBorder="1"/>
    <xf numFmtId="167" fontId="20" fillId="33" borderId="0" xfId="0" applyFont="1" applyFill="1" applyBorder="1" applyAlignment="1">
      <alignment horizontal="center"/>
    </xf>
    <xf numFmtId="167" fontId="22" fillId="35" borderId="0" xfId="3" applyFont="1" applyFill="1" applyBorder="1" applyAlignment="1">
      <alignment horizontal="center"/>
    </xf>
    <xf numFmtId="167" fontId="20" fillId="33" borderId="16" xfId="0" applyFont="1" applyFill="1" applyBorder="1" applyAlignment="1">
      <alignment horizontal="center"/>
    </xf>
    <xf numFmtId="169" fontId="21" fillId="34" borderId="17" xfId="5" applyNumberFormat="1" applyFont="1" applyFill="1" applyBorder="1" applyAlignment="1">
      <alignment horizontal="left"/>
    </xf>
    <xf numFmtId="168" fontId="21" fillId="34" borderId="0" xfId="0" applyNumberFormat="1" applyFont="1" applyFill="1" applyBorder="1"/>
    <xf numFmtId="167" fontId="21" fillId="34" borderId="0" xfId="0" applyFont="1" applyFill="1" applyBorder="1"/>
    <xf numFmtId="168" fontId="21" fillId="34" borderId="0" xfId="4" applyNumberFormat="1" applyFont="1" applyFill="1" applyBorder="1"/>
    <xf numFmtId="168" fontId="21" fillId="34" borderId="16" xfId="0" applyNumberFormat="1" applyFont="1" applyFill="1" applyBorder="1"/>
    <xf numFmtId="168" fontId="22" fillId="35" borderId="0" xfId="3" applyNumberFormat="1" applyFont="1" applyFill="1" applyBorder="1" applyAlignment="1">
      <alignment horizontal="center"/>
    </xf>
    <xf numFmtId="10" fontId="23" fillId="35" borderId="0" xfId="4" applyNumberFormat="1" applyFont="1" applyFill="1" applyBorder="1"/>
    <xf numFmtId="167" fontId="20" fillId="33" borderId="17" xfId="0" applyFont="1" applyFill="1" applyBorder="1" applyAlignment="1">
      <alignment horizontal="left"/>
    </xf>
    <xf numFmtId="167" fontId="23" fillId="34" borderId="0" xfId="3" applyFont="1" applyFill="1" applyBorder="1" applyAlignment="1">
      <alignment horizontal="left"/>
    </xf>
    <xf numFmtId="170" fontId="0" fillId="0" borderId="0" xfId="1" applyNumberFormat="1" applyFont="1"/>
    <xf numFmtId="168" fontId="0" fillId="0" borderId="0" xfId="0" applyNumberFormat="1"/>
    <xf numFmtId="171" fontId="0" fillId="0" borderId="0" xfId="1" applyNumberFormat="1" applyFont="1"/>
    <xf numFmtId="167" fontId="0" fillId="0" borderId="0" xfId="0" applyBorder="1"/>
    <xf numFmtId="167" fontId="21" fillId="34" borderId="0" xfId="0" applyFont="1" applyFill="1" applyBorder="1" applyAlignment="1">
      <alignment horizontal="left"/>
    </xf>
    <xf numFmtId="168" fontId="21" fillId="34" borderId="16" xfId="4" applyNumberFormat="1" applyFont="1" applyFill="1" applyBorder="1" applyAlignment="1">
      <alignment horizontal="right"/>
    </xf>
    <xf numFmtId="167" fontId="20" fillId="33" borderId="0" xfId="0" applyFont="1" applyFill="1" applyBorder="1" applyAlignment="1">
      <alignment horizontal="left"/>
    </xf>
    <xf numFmtId="167" fontId="22" fillId="34" borderId="0" xfId="3" applyFont="1" applyFill="1" applyBorder="1"/>
    <xf numFmtId="167" fontId="20" fillId="33" borderId="0" xfId="0" applyFont="1" applyFill="1" applyBorder="1" applyAlignment="1"/>
    <xf numFmtId="172" fontId="21" fillId="34" borderId="0" xfId="0" applyNumberFormat="1" applyFont="1" applyFill="1" applyBorder="1" applyAlignment="1">
      <alignment horizontal="right"/>
    </xf>
    <xf numFmtId="10" fontId="21" fillId="0" borderId="0" xfId="0" applyNumberFormat="1" applyFont="1" applyFill="1" applyBorder="1" applyAlignment="1">
      <alignment horizontal="right"/>
    </xf>
    <xf numFmtId="167" fontId="23" fillId="34" borderId="0" xfId="0" quotePrefix="1" applyFont="1" applyFill="1" applyBorder="1" applyAlignment="1">
      <alignment horizontal="left"/>
    </xf>
    <xf numFmtId="10" fontId="0" fillId="0" borderId="0" xfId="2" applyNumberFormat="1" applyFont="1"/>
    <xf numFmtId="167" fontId="0" fillId="0" borderId="0" xfId="0" applyBorder="1" applyAlignment="1">
      <alignment horizontal="left"/>
    </xf>
    <xf numFmtId="10" fontId="23" fillId="35" borderId="0" xfId="4" quotePrefix="1" applyNumberFormat="1" applyFont="1" applyFill="1" applyBorder="1"/>
    <xf numFmtId="166" fontId="0" fillId="0" borderId="0" xfId="1" applyFont="1"/>
    <xf numFmtId="167" fontId="24" fillId="34" borderId="0" xfId="0" applyFont="1" applyFill="1" applyBorder="1" applyAlignment="1">
      <alignment horizontal="left"/>
    </xf>
    <xf numFmtId="166" fontId="24" fillId="34" borderId="16" xfId="1" applyFont="1" applyFill="1" applyBorder="1" applyAlignment="1">
      <alignment horizontal="right"/>
    </xf>
    <xf numFmtId="167" fontId="25" fillId="0" borderId="0" xfId="0" quotePrefix="1" applyFont="1" applyBorder="1" applyAlignment="1">
      <alignment horizontal="left"/>
    </xf>
    <xf numFmtId="167" fontId="25" fillId="0" borderId="0" xfId="0" applyFont="1" applyBorder="1" applyAlignment="1">
      <alignment horizontal="left"/>
    </xf>
    <xf numFmtId="169" fontId="24" fillId="34" borderId="17" xfId="5" applyNumberFormat="1" applyFont="1" applyFill="1" applyBorder="1" applyAlignment="1">
      <alignment horizontal="left"/>
    </xf>
    <xf numFmtId="168" fontId="21" fillId="34" borderId="0" xfId="6" applyNumberFormat="1" applyFont="1" applyFill="1" applyBorder="1"/>
    <xf numFmtId="10" fontId="24" fillId="34" borderId="0" xfId="0" applyNumberFormat="1" applyFont="1" applyFill="1" applyBorder="1" applyAlignment="1">
      <alignment horizontal="right"/>
    </xf>
    <xf numFmtId="167" fontId="23" fillId="35" borderId="0" xfId="3" applyFont="1" applyFill="1" applyBorder="1"/>
    <xf numFmtId="168" fontId="0" fillId="0" borderId="0" xfId="2" applyNumberFormat="1" applyFont="1"/>
    <xf numFmtId="167" fontId="0" fillId="0" borderId="17" xfId="0" applyBorder="1"/>
    <xf numFmtId="167" fontId="26" fillId="33" borderId="0" xfId="0" applyFont="1" applyFill="1" applyBorder="1" applyAlignment="1">
      <alignment horizontal="left"/>
    </xf>
    <xf numFmtId="167" fontId="21" fillId="35" borderId="17" xfId="0" applyFont="1" applyFill="1" applyBorder="1" applyAlignment="1">
      <alignment horizontal="left"/>
    </xf>
    <xf numFmtId="173" fontId="21" fillId="35" borderId="0" xfId="0" applyNumberFormat="1" applyFont="1" applyFill="1" applyBorder="1" applyAlignment="1">
      <alignment horizontal="left"/>
    </xf>
    <xf numFmtId="49" fontId="21" fillId="0" borderId="17" xfId="0" applyNumberFormat="1" applyFont="1" applyFill="1" applyBorder="1" applyAlignment="1">
      <alignment horizontal="left"/>
    </xf>
    <xf numFmtId="167" fontId="22" fillId="0" borderId="0" xfId="3" applyFont="1" applyFill="1" applyBorder="1" applyAlignment="1">
      <alignment horizontal="left"/>
    </xf>
    <xf numFmtId="167" fontId="27" fillId="35" borderId="17" xfId="3" applyFont="1" applyFill="1" applyBorder="1" applyAlignment="1">
      <alignment wrapText="1"/>
    </xf>
    <xf numFmtId="167" fontId="27" fillId="35" borderId="0" xfId="3" applyFont="1" applyFill="1" applyBorder="1" applyAlignment="1">
      <alignment wrapText="1"/>
    </xf>
    <xf numFmtId="167" fontId="20" fillId="34" borderId="12" xfId="3" applyFont="1" applyFill="1" applyBorder="1" applyAlignment="1">
      <alignment vertical="center"/>
    </xf>
    <xf numFmtId="167" fontId="20" fillId="33" borderId="0" xfId="0" applyFont="1" applyFill="1" applyBorder="1" applyAlignment="1">
      <alignment horizontal="right"/>
    </xf>
    <xf numFmtId="167" fontId="98" fillId="35" borderId="0" xfId="3" applyFont="1" applyFill="1" applyBorder="1" applyAlignment="1">
      <alignment horizontal="center"/>
    </xf>
    <xf numFmtId="167" fontId="20" fillId="33" borderId="16" xfId="0" applyFont="1" applyFill="1" applyBorder="1" applyAlignment="1">
      <alignment horizontal="right"/>
    </xf>
    <xf numFmtId="167" fontId="0" fillId="0" borderId="16" xfId="0" applyBorder="1"/>
    <xf numFmtId="167" fontId="21" fillId="35" borderId="0" xfId="0" applyFont="1" applyFill="1" applyBorder="1"/>
    <xf numFmtId="167" fontId="24" fillId="35" borderId="0" xfId="0" applyFont="1" applyFill="1" applyBorder="1" applyAlignment="1">
      <alignment horizontal="left"/>
    </xf>
    <xf numFmtId="49" fontId="21" fillId="35" borderId="17" xfId="0" applyNumberFormat="1" applyFont="1" applyFill="1" applyBorder="1"/>
    <xf numFmtId="172" fontId="21" fillId="0" borderId="0" xfId="0" applyNumberFormat="1" applyFont="1" applyFill="1" applyBorder="1"/>
    <xf numFmtId="3" fontId="24" fillId="35" borderId="0" xfId="9396" applyNumberFormat="1" applyFont="1" applyFill="1" applyBorder="1"/>
    <xf numFmtId="170" fontId="24" fillId="0" borderId="0" xfId="1" applyNumberFormat="1" applyFont="1" applyFill="1" applyBorder="1" applyAlignment="1">
      <alignment horizontal="left"/>
    </xf>
    <xf numFmtId="170" fontId="24" fillId="0" borderId="0" xfId="1" applyNumberFormat="1" applyFont="1" applyFill="1" applyBorder="1"/>
    <xf numFmtId="168" fontId="21" fillId="0" borderId="16" xfId="4" applyNumberFormat="1" applyFont="1" applyFill="1" applyBorder="1" applyAlignment="1">
      <alignment horizontal="right"/>
    </xf>
    <xf numFmtId="168" fontId="21" fillId="0" borderId="0" xfId="0" applyNumberFormat="1" applyFont="1" applyFill="1" applyBorder="1"/>
    <xf numFmtId="168" fontId="21" fillId="0" borderId="0" xfId="4" applyNumberFormat="1" applyFont="1" applyFill="1" applyBorder="1"/>
    <xf numFmtId="166" fontId="24" fillId="0" borderId="16" xfId="1" applyFont="1" applyFill="1" applyBorder="1" applyAlignment="1">
      <alignment horizontal="right"/>
    </xf>
    <xf numFmtId="168" fontId="21" fillId="0" borderId="16" xfId="4" applyNumberFormat="1" applyFont="1" applyFill="1" applyBorder="1"/>
    <xf numFmtId="168" fontId="21" fillId="0" borderId="16" xfId="0" applyNumberFormat="1" applyFont="1" applyFill="1" applyBorder="1"/>
    <xf numFmtId="172" fontId="21" fillId="0" borderId="0" xfId="0" applyNumberFormat="1" applyFont="1" applyFill="1" applyBorder="1" applyAlignment="1">
      <alignment horizontal="right"/>
    </xf>
    <xf numFmtId="172" fontId="0" fillId="0" borderId="0" xfId="2" applyNumberFormat="1" applyFont="1"/>
    <xf numFmtId="170" fontId="0" fillId="0" borderId="0" xfId="2" applyNumberFormat="1" applyFont="1"/>
    <xf numFmtId="9" fontId="0" fillId="0" borderId="0" xfId="2" applyFont="1"/>
    <xf numFmtId="10" fontId="21" fillId="0" borderId="0" xfId="4" applyNumberFormat="1" applyFont="1" applyFill="1" applyBorder="1" applyAlignment="1">
      <alignment horizontal="right"/>
    </xf>
    <xf numFmtId="10" fontId="24" fillId="0" borderId="0" xfId="0" applyNumberFormat="1" applyFont="1" applyFill="1" applyBorder="1" applyAlignment="1">
      <alignment horizontal="right"/>
    </xf>
    <xf numFmtId="167" fontId="99" fillId="0" borderId="0" xfId="9732" applyFont="1" applyFill="1" applyBorder="1"/>
    <xf numFmtId="167" fontId="99" fillId="0" borderId="43" xfId="9732" applyFont="1" applyFill="1" applyBorder="1"/>
    <xf numFmtId="17" fontId="100" fillId="0" borderId="43" xfId="9751" applyNumberFormat="1" applyFont="1" applyFill="1" applyBorder="1" applyAlignment="1">
      <alignment horizontal="center" vertical="center" wrapText="1"/>
    </xf>
    <xf numFmtId="17" fontId="100" fillId="0" borderId="44" xfId="9751" applyNumberFormat="1" applyFont="1" applyFill="1" applyBorder="1" applyAlignment="1">
      <alignment horizontal="center" vertical="center" wrapText="1"/>
    </xf>
    <xf numFmtId="167" fontId="100" fillId="0" borderId="10" xfId="9732" applyFont="1" applyFill="1" applyBorder="1"/>
    <xf numFmtId="200" fontId="99" fillId="0" borderId="17" xfId="6377" applyNumberFormat="1" applyFont="1" applyFill="1" applyBorder="1"/>
    <xf numFmtId="200" fontId="99" fillId="0" borderId="0" xfId="6377" applyNumberFormat="1" applyFont="1" applyFill="1" applyBorder="1"/>
    <xf numFmtId="3" fontId="99" fillId="0" borderId="0" xfId="9732" applyNumberFormat="1" applyFont="1" applyFill="1" applyBorder="1"/>
    <xf numFmtId="3" fontId="99" fillId="0" borderId="11" xfId="9732" applyNumberFormat="1" applyFont="1" applyFill="1" applyBorder="1"/>
    <xf numFmtId="166" fontId="99" fillId="0" borderId="0" xfId="1" applyFont="1" applyFill="1" applyBorder="1"/>
    <xf numFmtId="167" fontId="100" fillId="0" borderId="17" xfId="9732" applyFont="1" applyFill="1" applyBorder="1"/>
    <xf numFmtId="3" fontId="99" fillId="0" borderId="0" xfId="6377" applyNumberFormat="1" applyFont="1" applyFill="1" applyBorder="1"/>
    <xf numFmtId="166" fontId="101" fillId="0" borderId="0" xfId="1" applyFont="1" applyFill="1" applyBorder="1"/>
    <xf numFmtId="167" fontId="101" fillId="0" borderId="0" xfId="9732" applyFont="1" applyFill="1" applyBorder="1"/>
    <xf numFmtId="200" fontId="99" fillId="0" borderId="0" xfId="9732" applyNumberFormat="1" applyFont="1" applyFill="1" applyBorder="1"/>
    <xf numFmtId="201" fontId="99" fillId="0" borderId="0" xfId="6377" applyNumberFormat="1" applyFont="1" applyFill="1" applyBorder="1"/>
    <xf numFmtId="185" fontId="99" fillId="0" borderId="0" xfId="6377" applyNumberFormat="1" applyFont="1" applyFill="1" applyBorder="1"/>
    <xf numFmtId="185" fontId="99" fillId="0" borderId="17" xfId="6377" applyNumberFormat="1" applyFont="1" applyFill="1" applyBorder="1"/>
    <xf numFmtId="2" fontId="99" fillId="0" borderId="0" xfId="9732" applyNumberFormat="1" applyFont="1" applyFill="1" applyBorder="1"/>
    <xf numFmtId="10" fontId="99" fillId="0" borderId="17" xfId="6" applyNumberFormat="1" applyFont="1" applyFill="1" applyBorder="1"/>
    <xf numFmtId="10" fontId="99" fillId="0" borderId="0" xfId="6" applyNumberFormat="1" applyFont="1" applyFill="1" applyBorder="1"/>
    <xf numFmtId="10" fontId="99" fillId="0" borderId="0" xfId="9732" applyNumberFormat="1" applyFont="1" applyFill="1" applyBorder="1"/>
    <xf numFmtId="2" fontId="99" fillId="0" borderId="0" xfId="6" applyNumberFormat="1" applyFont="1" applyFill="1" applyBorder="1"/>
    <xf numFmtId="167" fontId="100" fillId="0" borderId="13" xfId="9732" applyFont="1" applyFill="1" applyBorder="1"/>
    <xf numFmtId="168" fontId="99" fillId="0" borderId="13" xfId="6" applyNumberFormat="1" applyFont="1" applyFill="1" applyBorder="1"/>
    <xf numFmtId="168" fontId="99" fillId="0" borderId="14" xfId="6" applyNumberFormat="1" applyFont="1" applyFill="1" applyBorder="1"/>
    <xf numFmtId="185" fontId="99" fillId="0" borderId="0" xfId="6377" applyNumberFormat="1" applyFont="1" applyFill="1" applyBorder="1" applyAlignment="1">
      <alignment wrapText="1"/>
    </xf>
    <xf numFmtId="171" fontId="102" fillId="0" borderId="0" xfId="1" applyNumberFormat="1" applyFont="1" applyFill="1" applyBorder="1"/>
    <xf numFmtId="170" fontId="103" fillId="34" borderId="0" xfId="8412" applyNumberFormat="1" applyFont="1" applyFill="1"/>
    <xf numFmtId="17" fontId="101" fillId="0" borderId="0" xfId="9732" applyNumberFormat="1" applyFont="1" applyFill="1" applyBorder="1"/>
    <xf numFmtId="166" fontId="102" fillId="0" borderId="0" xfId="1" applyFont="1" applyFill="1" applyBorder="1"/>
    <xf numFmtId="170" fontId="103" fillId="34" borderId="0" xfId="8443" applyNumberFormat="1" applyFont="1" applyFill="1"/>
    <xf numFmtId="167" fontId="99" fillId="0" borderId="0" xfId="9732" applyNumberFormat="1" applyFont="1" applyFill="1" applyBorder="1"/>
    <xf numFmtId="170" fontId="102" fillId="0" borderId="0" xfId="1" applyNumberFormat="1" applyFont="1" applyFill="1" applyBorder="1"/>
    <xf numFmtId="185" fontId="99" fillId="0" borderId="0" xfId="9732" applyNumberFormat="1" applyFont="1" applyFill="1" applyBorder="1"/>
    <xf numFmtId="166" fontId="99" fillId="0" borderId="0" xfId="1" applyNumberFormat="1" applyFont="1" applyFill="1" applyBorder="1"/>
    <xf numFmtId="170" fontId="103" fillId="0" borderId="0" xfId="9339" applyNumberFormat="1" applyFont="1"/>
    <xf numFmtId="170" fontId="103" fillId="0" borderId="0" xfId="9398" applyNumberFormat="1" applyFont="1"/>
    <xf numFmtId="49" fontId="99" fillId="124" borderId="28" xfId="6377" applyNumberFormat="1" applyFont="1" applyFill="1" applyBorder="1"/>
    <xf numFmtId="167" fontId="100" fillId="132" borderId="0" xfId="9732" applyFont="1" applyFill="1" applyBorder="1" applyAlignment="1">
      <alignment wrapText="1"/>
    </xf>
    <xf numFmtId="202" fontId="99" fillId="0" borderId="0" xfId="9210" applyNumberFormat="1" applyFont="1" applyFill="1" applyBorder="1"/>
    <xf numFmtId="170" fontId="99" fillId="0" borderId="0" xfId="1" applyNumberFormat="1" applyFont="1" applyFill="1" applyBorder="1"/>
    <xf numFmtId="167" fontId="104" fillId="133" borderId="28" xfId="9732" applyFont="1" applyFill="1" applyBorder="1" applyAlignment="1">
      <alignment horizontal="center"/>
    </xf>
    <xf numFmtId="17" fontId="104" fillId="133" borderId="28" xfId="9732" applyNumberFormat="1" applyFont="1" applyFill="1" applyBorder="1" applyAlignment="1">
      <alignment horizontal="center"/>
    </xf>
    <xf numFmtId="167" fontId="100" fillId="0" borderId="28" xfId="9732" applyFont="1" applyFill="1" applyBorder="1"/>
    <xf numFmtId="185" fontId="99" fillId="0" borderId="28" xfId="9732" applyNumberFormat="1" applyFont="1" applyFill="1" applyBorder="1"/>
    <xf numFmtId="10" fontId="99" fillId="0" borderId="28" xfId="6" applyNumberFormat="1" applyFont="1" applyFill="1" applyBorder="1"/>
    <xf numFmtId="49" fontId="104" fillId="133" borderId="28" xfId="9732" applyNumberFormat="1" applyFont="1" applyFill="1" applyBorder="1" applyAlignment="1">
      <alignment horizontal="center"/>
    </xf>
    <xf numFmtId="168" fontId="99" fillId="0" borderId="28" xfId="6" applyNumberFormat="1" applyFont="1" applyFill="1" applyBorder="1"/>
    <xf numFmtId="185" fontId="99" fillId="0" borderId="0" xfId="6377" applyFont="1" applyFill="1" applyBorder="1"/>
    <xf numFmtId="167" fontId="27" fillId="35" borderId="17" xfId="7" applyFont="1" applyFill="1" applyBorder="1" applyAlignment="1">
      <alignment horizontal="left" vertical="center" wrapText="1"/>
    </xf>
    <xf numFmtId="167" fontId="27" fillId="35" borderId="0" xfId="7" applyFont="1" applyFill="1" applyBorder="1" applyAlignment="1">
      <alignment horizontal="left" vertical="center" wrapText="1"/>
    </xf>
    <xf numFmtId="167" fontId="27" fillId="35" borderId="16" xfId="7" applyFont="1" applyFill="1" applyBorder="1" applyAlignment="1">
      <alignment horizontal="left" vertical="center" wrapText="1"/>
    </xf>
    <xf numFmtId="167" fontId="27" fillId="35" borderId="13" xfId="7" applyFont="1" applyFill="1" applyBorder="1" applyAlignment="1">
      <alignment horizontal="left" vertical="center" wrapText="1"/>
    </xf>
    <xf numFmtId="167" fontId="27" fillId="35" borderId="14" xfId="7" applyFont="1" applyFill="1" applyBorder="1" applyAlignment="1">
      <alignment horizontal="left" vertical="center" wrapText="1"/>
    </xf>
    <xf numFmtId="167" fontId="27" fillId="35" borderId="15" xfId="7" applyFont="1" applyFill="1" applyBorder="1" applyAlignment="1">
      <alignment horizontal="left" vertical="center" wrapText="1"/>
    </xf>
    <xf numFmtId="167" fontId="18" fillId="33" borderId="10" xfId="0" applyFont="1" applyFill="1" applyBorder="1" applyAlignment="1">
      <alignment horizontal="center" vertical="center"/>
    </xf>
    <xf numFmtId="167" fontId="18" fillId="33" borderId="11" xfId="0" applyFont="1" applyFill="1" applyBorder="1" applyAlignment="1">
      <alignment horizontal="center" vertical="center"/>
    </xf>
    <xf numFmtId="167" fontId="18" fillId="33" borderId="12" xfId="0" applyFont="1" applyFill="1" applyBorder="1" applyAlignment="1">
      <alignment horizontal="center" vertical="center"/>
    </xf>
    <xf numFmtId="167" fontId="18" fillId="33" borderId="13" xfId="0" applyFont="1" applyFill="1" applyBorder="1" applyAlignment="1">
      <alignment horizontal="center" vertical="center"/>
    </xf>
    <xf numFmtId="167" fontId="18" fillId="33" borderId="14" xfId="0" applyFont="1" applyFill="1" applyBorder="1" applyAlignment="1">
      <alignment horizontal="center" vertical="center"/>
    </xf>
    <xf numFmtId="167" fontId="18" fillId="33" borderId="15" xfId="0" applyFont="1" applyFill="1" applyBorder="1" applyAlignment="1">
      <alignment horizontal="center" vertical="center"/>
    </xf>
    <xf numFmtId="167" fontId="27" fillId="35" borderId="17" xfId="3" applyFont="1" applyFill="1" applyBorder="1" applyAlignment="1">
      <alignment horizontal="left" wrapText="1"/>
    </xf>
    <xf numFmtId="167" fontId="27" fillId="35" borderId="0" xfId="3" applyFont="1" applyFill="1" applyBorder="1" applyAlignment="1">
      <alignment horizontal="left" wrapText="1"/>
    </xf>
    <xf numFmtId="167" fontId="27" fillId="35" borderId="16" xfId="3" applyFont="1" applyFill="1" applyBorder="1" applyAlignment="1">
      <alignment horizontal="left" wrapText="1"/>
    </xf>
    <xf numFmtId="167" fontId="28" fillId="35" borderId="17" xfId="7" applyFont="1" applyFill="1" applyBorder="1" applyAlignment="1">
      <alignment horizontal="left" vertical="center" wrapText="1"/>
    </xf>
    <xf numFmtId="167" fontId="28" fillId="35" borderId="0" xfId="7" applyFont="1" applyFill="1" applyBorder="1" applyAlignment="1">
      <alignment horizontal="left" vertical="center" wrapText="1"/>
    </xf>
    <xf numFmtId="167" fontId="28" fillId="35" borderId="16" xfId="7" applyFont="1" applyFill="1" applyBorder="1" applyAlignment="1">
      <alignment horizontal="left" vertical="center" wrapText="1"/>
    </xf>
  </cellXfs>
  <cellStyles count="11388">
    <cellStyle name="% 3" xfId="8"/>
    <cellStyle name="_1  2007 MAIL PLAN Septiembre 12 Escenario OPCION 3 Imprimir" xfId="9"/>
    <cellStyle name="_1  2007 MAIL PLAN Septiembre 12 Escenario OPCION 3 Imprimir_Plantilla proyecto Bancolombia" xfId="10"/>
    <cellStyle name="_165" xfId="11"/>
    <cellStyle name="_165_Plantilla proyecto Bancolombia" xfId="12"/>
    <cellStyle name="_325" xfId="13"/>
    <cellStyle name="_325_Plantilla proyecto Bancolombia" xfId="14"/>
    <cellStyle name="_base de datos Gerentes de zona general" xfId="15"/>
    <cellStyle name="_base de datos Gerentes de zona general_Plantilla proyecto Bancolombia" xfId="16"/>
    <cellStyle name="_Bodega ant" xfId="17"/>
    <cellStyle name="_Comma" xfId="18"/>
    <cellStyle name="_CRONOGRAMA MOTIVACIÓN 2007" xfId="19"/>
    <cellStyle name="_CRONOGRAMA MOTIVACIÓN 2007_Plantilla proyecto Bancolombia" xfId="20"/>
    <cellStyle name="_Currency" xfId="21"/>
    <cellStyle name="_CurrencySpace" xfId="22"/>
    <cellStyle name="_Hoja3" xfId="23"/>
    <cellStyle name="_Hoja3_Plantilla proyecto Bancolombia" xfId="24"/>
    <cellStyle name="_Información para Capacitación" xfId="25"/>
    <cellStyle name="_Información para Carga" xfId="26"/>
    <cellStyle name="_Información para Carga 2" xfId="27"/>
    <cellStyle name="_Información para Carga 2 2" xfId="28"/>
    <cellStyle name="_Información para Carga 3" xfId="29"/>
    <cellStyle name="_Información para Carga 3 2" xfId="30"/>
    <cellStyle name="_Información para Carga 4" xfId="31"/>
    <cellStyle name="_Libro23" xfId="32"/>
    <cellStyle name="_Libro23_Plantilla proyecto Bancolombia" xfId="33"/>
    <cellStyle name="_Multiple" xfId="34"/>
    <cellStyle name="_MultipleSpace" xfId="35"/>
    <cellStyle name="_Otras Cuentas Mes" xfId="36"/>
    <cellStyle name="_Otras Cuentas Mes_Plantilla proyecto Bancolombia" xfId="37"/>
    <cellStyle name="_Percent" xfId="38"/>
    <cellStyle name="_PercentSpace" xfId="39"/>
    <cellStyle name="_PPTO DE GTOS ABASTECIMIENTO" xfId="40"/>
    <cellStyle name="_PPTO DE GTOS ABASTECIMIENTO_Plantilla proyecto Bancolombia" xfId="41"/>
    <cellStyle name="_Ppto operaciones 2007 v2 Rafael" xfId="42"/>
    <cellStyle name="_Ppto operaciones 2007 v2 Rafael_Plantilla proyecto Bancolombia" xfId="43"/>
    <cellStyle name="_PPto por mes 2007 DEFINITIVO 9 oct 06" xfId="44"/>
    <cellStyle name="_PPto por mes 2007 DEFINITIVO 9 oct 06_Plantilla proyecto Bancolombia" xfId="45"/>
    <cellStyle name="_PRESUPUESTO DE GASTOS ABASTECIMIENTO" xfId="46"/>
    <cellStyle name="_PRESUPUESTO DE GASTOS ABASTECIMIENTO_Plantilla proyecto Bancolombia" xfId="47"/>
    <cellStyle name="_Presupuesto Entrenamiento 2007" xfId="48"/>
    <cellStyle name="_Presupuesto Entrenamiento 2007_Plantilla proyecto Bancolombia" xfId="49"/>
    <cellStyle name="_PRESUPUESTO Pedidos  ventas" xfId="50"/>
    <cellStyle name="_PRESUPUESTO Pedidos  ventas_Plantilla proyecto Bancolombia" xfId="51"/>
    <cellStyle name="_Resumen Campañas Campaña 6" xfId="52"/>
    <cellStyle name="_Resumen Campañas Campaña 6_Plantilla proyecto Bancolombia" xfId="53"/>
    <cellStyle name="_Tabla de validaciones de cecos v2 - Dic 11 07" xfId="54"/>
    <cellStyle name="_Tabla de validaciones de cecos v2 - Dic 11 07 2" xfId="55"/>
    <cellStyle name="_Tabla de validaciones de cecos v2 - Dic 11 07 2 2" xfId="56"/>
    <cellStyle name="_Tabla de validaciones de cecos v2 - Dic 11 07 3" xfId="57"/>
    <cellStyle name="_Tabla de validaciones de cecos v2 - Dic 11 07 3 2" xfId="58"/>
    <cellStyle name="_Tabla de validaciones de cecos v2 - Dic 11 07 4" xfId="59"/>
    <cellStyle name="_Tabla de validaciones de cecos v3 - Ene 01 08" xfId="60"/>
    <cellStyle name="_Tabla de validaciones de cecos v3 - Ene 01 08 2" xfId="61"/>
    <cellStyle name="_Tabla de validaciones de cecos v3 - Ene 01 08 2 2" xfId="62"/>
    <cellStyle name="_Tabla de validaciones de cecos v3 - Ene 01 08 3" xfId="63"/>
    <cellStyle name="_Tabla de validaciones de cecos v3 - Ene 01 08 3 2" xfId="64"/>
    <cellStyle name="_Tabla de validaciones de cecos v3 - Ene 01 08 4" xfId="65"/>
    <cellStyle name="_TOTAL PAIS 2006" xfId="66"/>
    <cellStyle name="_TOTAL PAIS 2006_Plantilla proyecto Bancolombia" xfId="67"/>
    <cellStyle name="20% - Accent1" xfId="68"/>
    <cellStyle name="20% - Accent1 10" xfId="69"/>
    <cellStyle name="20% - Accent1 2" xfId="70"/>
    <cellStyle name="20% - Accent1 2 2" xfId="71"/>
    <cellStyle name="20% - Accent1 2 2 2" xfId="72"/>
    <cellStyle name="20% - Accent1 3" xfId="73"/>
    <cellStyle name="20% - Accent1 4" xfId="74"/>
    <cellStyle name="20% - Accent1 5" xfId="75"/>
    <cellStyle name="20% - Accent1 6" xfId="76"/>
    <cellStyle name="20% - Accent1 7" xfId="77"/>
    <cellStyle name="20% - Accent1 8" xfId="78"/>
    <cellStyle name="20% - Accent1 9" xfId="79"/>
    <cellStyle name="20% - Accent1_base" xfId="80"/>
    <cellStyle name="20% - Accent2" xfId="81"/>
    <cellStyle name="20% - Accent2 10" xfId="82"/>
    <cellStyle name="20% - Accent2 2" xfId="83"/>
    <cellStyle name="20% - Accent2 2 2" xfId="84"/>
    <cellStyle name="20% - Accent2 2 2 2" xfId="85"/>
    <cellStyle name="20% - Accent2 3" xfId="86"/>
    <cellStyle name="20% - Accent2 4" xfId="87"/>
    <cellStyle name="20% - Accent2 5" xfId="88"/>
    <cellStyle name="20% - Accent2 6" xfId="89"/>
    <cellStyle name="20% - Accent2 7" xfId="90"/>
    <cellStyle name="20% - Accent2 8" xfId="91"/>
    <cellStyle name="20% - Accent2 9" xfId="92"/>
    <cellStyle name="20% - Accent2_base" xfId="93"/>
    <cellStyle name="20% - Accent3" xfId="94"/>
    <cellStyle name="20% - Accent3 10" xfId="95"/>
    <cellStyle name="20% - Accent3 2" xfId="96"/>
    <cellStyle name="20% - Accent3 2 2" xfId="97"/>
    <cellStyle name="20% - Accent3 2 2 2" xfId="98"/>
    <cellStyle name="20% - Accent3 3" xfId="99"/>
    <cellStyle name="20% - Accent3 4" xfId="100"/>
    <cellStyle name="20% - Accent3 5" xfId="101"/>
    <cellStyle name="20% - Accent3 6" xfId="102"/>
    <cellStyle name="20% - Accent3 7" xfId="103"/>
    <cellStyle name="20% - Accent3 8" xfId="104"/>
    <cellStyle name="20% - Accent3 9" xfId="105"/>
    <cellStyle name="20% - Accent3_base" xfId="106"/>
    <cellStyle name="20% - Accent4" xfId="107"/>
    <cellStyle name="20% - Accent4 10" xfId="108"/>
    <cellStyle name="20% - Accent4 2" xfId="109"/>
    <cellStyle name="20% - Accent4 2 2" xfId="110"/>
    <cellStyle name="20% - Accent4 2 2 2" xfId="111"/>
    <cellStyle name="20% - Accent4 3" xfId="112"/>
    <cellStyle name="20% - Accent4 4" xfId="113"/>
    <cellStyle name="20% - Accent4 5" xfId="114"/>
    <cellStyle name="20% - Accent4 6" xfId="115"/>
    <cellStyle name="20% - Accent4 7" xfId="116"/>
    <cellStyle name="20% - Accent4 8" xfId="117"/>
    <cellStyle name="20% - Accent4 9" xfId="118"/>
    <cellStyle name="20% - Accent4_base" xfId="119"/>
    <cellStyle name="20% - Accent5" xfId="120"/>
    <cellStyle name="20% - Accent5 10" xfId="121"/>
    <cellStyle name="20% - Accent5 2" xfId="122"/>
    <cellStyle name="20% - Accent5 2 2" xfId="123"/>
    <cellStyle name="20% - Accent5 2 2 2" xfId="124"/>
    <cellStyle name="20% - Accent5 3" xfId="125"/>
    <cellStyle name="20% - Accent5 4" xfId="126"/>
    <cellStyle name="20% - Accent5 5" xfId="127"/>
    <cellStyle name="20% - Accent5 6" xfId="128"/>
    <cellStyle name="20% - Accent5 7" xfId="129"/>
    <cellStyle name="20% - Accent5 8" xfId="130"/>
    <cellStyle name="20% - Accent5 9" xfId="131"/>
    <cellStyle name="20% - Accent5_base" xfId="132"/>
    <cellStyle name="20% - Accent6" xfId="133"/>
    <cellStyle name="20% - Accent6 2" xfId="134"/>
    <cellStyle name="20% - Accent6 2 2" xfId="135"/>
    <cellStyle name="20% - Accent6 2 2 2" xfId="136"/>
    <cellStyle name="20% - Accent6 3" xfId="137"/>
    <cellStyle name="20% - Accent6 4" xfId="138"/>
    <cellStyle name="20% - Accent6 5" xfId="139"/>
    <cellStyle name="20% - Accent6 6" xfId="140"/>
    <cellStyle name="20% - Accent6 7" xfId="141"/>
    <cellStyle name="20% - Accent6 8" xfId="142"/>
    <cellStyle name="20% - Accent6 9" xfId="143"/>
    <cellStyle name="20% - Accent6_base" xfId="144"/>
    <cellStyle name="20% - Énfasis1 10" xfId="145"/>
    <cellStyle name="20% - Énfasis1 10 2" xfId="146"/>
    <cellStyle name="20% - Énfasis1 100 2" xfId="147"/>
    <cellStyle name="20% - Énfasis1 101 2" xfId="148"/>
    <cellStyle name="20% - Énfasis1 102 2" xfId="149"/>
    <cellStyle name="20% - Énfasis1 103 2" xfId="150"/>
    <cellStyle name="20% - Énfasis1 104 2" xfId="151"/>
    <cellStyle name="20% - Énfasis1 105 2" xfId="152"/>
    <cellStyle name="20% - Énfasis1 106 2" xfId="153"/>
    <cellStyle name="20% - Énfasis1 107 2" xfId="154"/>
    <cellStyle name="20% - Énfasis1 108 2" xfId="155"/>
    <cellStyle name="20% - Énfasis1 109 2" xfId="156"/>
    <cellStyle name="20% - Énfasis1 11" xfId="157"/>
    <cellStyle name="20% - Énfasis1 11 2" xfId="158"/>
    <cellStyle name="20% - Énfasis1 110 2" xfId="159"/>
    <cellStyle name="20% - Énfasis1 12" xfId="160"/>
    <cellStyle name="20% - Énfasis1 12 2" xfId="161"/>
    <cellStyle name="20% - Énfasis1 13" xfId="162"/>
    <cellStyle name="20% - Énfasis1 13 2" xfId="163"/>
    <cellStyle name="20% - Énfasis1 14" xfId="164"/>
    <cellStyle name="20% - Énfasis1 14 2" xfId="165"/>
    <cellStyle name="20% - Énfasis1 15" xfId="166"/>
    <cellStyle name="20% - Énfasis1 15 2" xfId="167"/>
    <cellStyle name="20% - Énfasis1 16" xfId="168"/>
    <cellStyle name="20% - Énfasis1 16 2" xfId="169"/>
    <cellStyle name="20% - Énfasis1 16 3" xfId="170"/>
    <cellStyle name="20% - Énfasis1 17" xfId="171"/>
    <cellStyle name="20% - Énfasis1 17 2" xfId="172"/>
    <cellStyle name="20% - Énfasis1 17 3" xfId="173"/>
    <cellStyle name="20% - Énfasis1 18" xfId="174"/>
    <cellStyle name="20% - Énfasis1 18 2" xfId="175"/>
    <cellStyle name="20% - Énfasis1 18 3" xfId="176"/>
    <cellStyle name="20% - Énfasis1 19" xfId="177"/>
    <cellStyle name="20% - Énfasis1 19 2" xfId="178"/>
    <cellStyle name="20% - Énfasis1 19 3" xfId="179"/>
    <cellStyle name="20% - Énfasis1 2" xfId="180"/>
    <cellStyle name="20% - Énfasis1 2 2" xfId="181"/>
    <cellStyle name="20% - Énfasis1 2 2 2" xfId="182"/>
    <cellStyle name="20% - Énfasis1 2 2 2 2" xfId="183"/>
    <cellStyle name="20% - Énfasis1 2 2 3" xfId="184"/>
    <cellStyle name="20% - Énfasis1 2 3" xfId="185"/>
    <cellStyle name="20% - Énfasis1 2 3 2" xfId="186"/>
    <cellStyle name="20% - Énfasis1 2 4" xfId="187"/>
    <cellStyle name="20% - Énfasis1 2 5" xfId="188"/>
    <cellStyle name="20% - Énfasis1 20" xfId="189"/>
    <cellStyle name="20% - Énfasis1 20 2" xfId="190"/>
    <cellStyle name="20% - Énfasis1 20 3" xfId="191"/>
    <cellStyle name="20% - Énfasis1 21" xfId="192"/>
    <cellStyle name="20% - Énfasis1 21 10" xfId="193"/>
    <cellStyle name="20% - Énfasis1 21 2" xfId="194"/>
    <cellStyle name="20% - Énfasis1 21 2 10" xfId="195"/>
    <cellStyle name="20% - Énfasis1 21 2 2" xfId="196"/>
    <cellStyle name="20% - Énfasis1 21 2 3" xfId="197"/>
    <cellStyle name="20% - Énfasis1 21 2 4" xfId="198"/>
    <cellStyle name="20% - Énfasis1 21 2 5" xfId="199"/>
    <cellStyle name="20% - Énfasis1 21 2 6" xfId="200"/>
    <cellStyle name="20% - Énfasis1 21 2 7" xfId="201"/>
    <cellStyle name="20% - Énfasis1 21 2 8" xfId="202"/>
    <cellStyle name="20% - Énfasis1 21 2 9" xfId="203"/>
    <cellStyle name="20% - Énfasis1 21 3" xfId="204"/>
    <cellStyle name="20% - Énfasis1 21 4" xfId="205"/>
    <cellStyle name="20% - Énfasis1 21 5" xfId="206"/>
    <cellStyle name="20% - Énfasis1 21 6" xfId="207"/>
    <cellStyle name="20% - Énfasis1 21 7" xfId="208"/>
    <cellStyle name="20% - Énfasis1 21 8" xfId="209"/>
    <cellStyle name="20% - Énfasis1 21 9" xfId="210"/>
    <cellStyle name="20% - Énfasis1 22" xfId="211"/>
    <cellStyle name="20% - Énfasis1 22 2" xfId="212"/>
    <cellStyle name="20% - Énfasis1 22 3" xfId="213"/>
    <cellStyle name="20% - Énfasis1 23" xfId="214"/>
    <cellStyle name="20% - Énfasis1 23 2" xfId="215"/>
    <cellStyle name="20% - Énfasis1 23 3" xfId="216"/>
    <cellStyle name="20% - Énfasis1 23 4" xfId="217"/>
    <cellStyle name="20% - Énfasis1 24" xfId="218"/>
    <cellStyle name="20% - Énfasis1 24 2" xfId="219"/>
    <cellStyle name="20% - Énfasis1 24 3" xfId="220"/>
    <cellStyle name="20% - Énfasis1 24 4" xfId="221"/>
    <cellStyle name="20% - Énfasis1 25" xfId="222"/>
    <cellStyle name="20% - Énfasis1 25 2" xfId="223"/>
    <cellStyle name="20% - Énfasis1 25 3" xfId="224"/>
    <cellStyle name="20% - Énfasis1 25 4" xfId="225"/>
    <cellStyle name="20% - Énfasis1 26" xfId="226"/>
    <cellStyle name="20% - Énfasis1 26 2" xfId="227"/>
    <cellStyle name="20% - Énfasis1 26 2 2" xfId="228"/>
    <cellStyle name="20% - Énfasis1 26 2 3" xfId="229"/>
    <cellStyle name="20% - Énfasis1 26 3" xfId="230"/>
    <cellStyle name="20% - Énfasis1 26 4" xfId="231"/>
    <cellStyle name="20% - Énfasis1 26 5" xfId="232"/>
    <cellStyle name="20% - Énfasis1 26 6" xfId="233"/>
    <cellStyle name="20% - Énfasis1 27" xfId="234"/>
    <cellStyle name="20% - Énfasis1 27 2" xfId="235"/>
    <cellStyle name="20% - Énfasis1 27 3" xfId="236"/>
    <cellStyle name="20% - Énfasis1 27 4" xfId="237"/>
    <cellStyle name="20% - Énfasis1 27 5" xfId="238"/>
    <cellStyle name="20% - Énfasis1 27 6" xfId="239"/>
    <cellStyle name="20% - Énfasis1 28" xfId="240"/>
    <cellStyle name="20% - Énfasis1 28 2" xfId="241"/>
    <cellStyle name="20% - Énfasis1 28 3" xfId="242"/>
    <cellStyle name="20% - Énfasis1 28 4" xfId="243"/>
    <cellStyle name="20% - Énfasis1 29" xfId="244"/>
    <cellStyle name="20% - Énfasis1 29 2" xfId="245"/>
    <cellStyle name="20% - Énfasis1 29 3" xfId="246"/>
    <cellStyle name="20% - Énfasis1 29 4" xfId="247"/>
    <cellStyle name="20% - Énfasis1 3" xfId="248"/>
    <cellStyle name="20% - Énfasis1 3 2" xfId="249"/>
    <cellStyle name="20% - Énfasis1 3 2 2" xfId="250"/>
    <cellStyle name="20% - Énfasis1 3 3" xfId="251"/>
    <cellStyle name="20% - Énfasis1 3 4" xfId="252"/>
    <cellStyle name="20% - Énfasis1 30" xfId="253"/>
    <cellStyle name="20% - Énfasis1 30 2" xfId="254"/>
    <cellStyle name="20% - Énfasis1 30 3" xfId="255"/>
    <cellStyle name="20% - Énfasis1 30 4" xfId="256"/>
    <cellStyle name="20% - Énfasis1 31" xfId="257"/>
    <cellStyle name="20% - Énfasis1 31 2" xfId="258"/>
    <cellStyle name="20% - Énfasis1 32" xfId="259"/>
    <cellStyle name="20% - Énfasis1 32 2" xfId="260"/>
    <cellStyle name="20% - Énfasis1 33" xfId="261"/>
    <cellStyle name="20% - Énfasis1 34" xfId="262"/>
    <cellStyle name="20% - Énfasis1 35" xfId="263"/>
    <cellStyle name="20% - Énfasis1 36" xfId="264"/>
    <cellStyle name="20% - Énfasis1 37" xfId="265"/>
    <cellStyle name="20% - Énfasis1 38" xfId="266"/>
    <cellStyle name="20% - Énfasis1 39" xfId="267"/>
    <cellStyle name="20% - Énfasis1 4" xfId="268"/>
    <cellStyle name="20% - Énfasis1 4 2" xfId="269"/>
    <cellStyle name="20% - Énfasis1 4 3" xfId="270"/>
    <cellStyle name="20% - Énfasis1 40" xfId="271"/>
    <cellStyle name="20% - Énfasis1 41" xfId="272"/>
    <cellStyle name="20% - Énfasis1 42" xfId="273"/>
    <cellStyle name="20% - Énfasis1 43" xfId="274"/>
    <cellStyle name="20% - Énfasis1 44" xfId="275"/>
    <cellStyle name="20% - Énfasis1 45" xfId="276"/>
    <cellStyle name="20% - Énfasis1 46" xfId="277"/>
    <cellStyle name="20% - Énfasis1 47" xfId="278"/>
    <cellStyle name="20% - Énfasis1 48" xfId="279"/>
    <cellStyle name="20% - Énfasis1 49" xfId="280"/>
    <cellStyle name="20% - Énfasis1 5" xfId="281"/>
    <cellStyle name="20% - Énfasis1 5 2" xfId="282"/>
    <cellStyle name="20% - Énfasis1 5 3" xfId="283"/>
    <cellStyle name="20% - Énfasis1 50" xfId="284"/>
    <cellStyle name="20% - Énfasis1 51" xfId="285"/>
    <cellStyle name="20% - Énfasis1 52" xfId="286"/>
    <cellStyle name="20% - Énfasis1 53" xfId="287"/>
    <cellStyle name="20% - Énfasis1 54" xfId="288"/>
    <cellStyle name="20% - Énfasis1 55" xfId="289"/>
    <cellStyle name="20% - Énfasis1 56" xfId="290"/>
    <cellStyle name="20% - Énfasis1 57" xfId="291"/>
    <cellStyle name="20% - Énfasis1 58" xfId="292"/>
    <cellStyle name="20% - Énfasis1 59" xfId="293"/>
    <cellStyle name="20% - Énfasis1 6" xfId="294"/>
    <cellStyle name="20% - Énfasis1 6 2" xfId="295"/>
    <cellStyle name="20% - Énfasis1 6 3" xfId="296"/>
    <cellStyle name="20% - Énfasis1 60" xfId="297"/>
    <cellStyle name="20% - Énfasis1 61" xfId="298"/>
    <cellStyle name="20% - Énfasis1 61 10" xfId="299"/>
    <cellStyle name="20% - Énfasis1 61 11" xfId="300"/>
    <cellStyle name="20% - Énfasis1 61 2" xfId="301"/>
    <cellStyle name="20% - Énfasis1 61 3" xfId="302"/>
    <cellStyle name="20% - Énfasis1 61 4" xfId="303"/>
    <cellStyle name="20% - Énfasis1 61 5" xfId="304"/>
    <cellStyle name="20% - Énfasis1 61 6" xfId="305"/>
    <cellStyle name="20% - Énfasis1 61 7" xfId="306"/>
    <cellStyle name="20% - Énfasis1 61 8" xfId="307"/>
    <cellStyle name="20% - Énfasis1 61 9" xfId="308"/>
    <cellStyle name="20% - Énfasis1 62" xfId="309"/>
    <cellStyle name="20% - Énfasis1 62 10" xfId="310"/>
    <cellStyle name="20% - Énfasis1 62 11" xfId="311"/>
    <cellStyle name="20% - Énfasis1 62 2" xfId="312"/>
    <cellStyle name="20% - Énfasis1 62 3" xfId="313"/>
    <cellStyle name="20% - Énfasis1 62 4" xfId="314"/>
    <cellStyle name="20% - Énfasis1 62 5" xfId="315"/>
    <cellStyle name="20% - Énfasis1 62 6" xfId="316"/>
    <cellStyle name="20% - Énfasis1 62 7" xfId="317"/>
    <cellStyle name="20% - Énfasis1 62 8" xfId="318"/>
    <cellStyle name="20% - Énfasis1 62 9" xfId="319"/>
    <cellStyle name="20% - Énfasis1 63 10" xfId="320"/>
    <cellStyle name="20% - Énfasis1 63 11" xfId="321"/>
    <cellStyle name="20% - Énfasis1 63 2" xfId="322"/>
    <cellStyle name="20% - Énfasis1 63 3" xfId="323"/>
    <cellStyle name="20% - Énfasis1 63 4" xfId="324"/>
    <cellStyle name="20% - Énfasis1 63 5" xfId="325"/>
    <cellStyle name="20% - Énfasis1 63 6" xfId="326"/>
    <cellStyle name="20% - Énfasis1 63 7" xfId="327"/>
    <cellStyle name="20% - Énfasis1 63 8" xfId="328"/>
    <cellStyle name="20% - Énfasis1 63 9" xfId="329"/>
    <cellStyle name="20% - Énfasis1 64 10" xfId="330"/>
    <cellStyle name="20% - Énfasis1 64 11" xfId="331"/>
    <cellStyle name="20% - Énfasis1 64 2" xfId="332"/>
    <cellStyle name="20% - Énfasis1 64 3" xfId="333"/>
    <cellStyle name="20% - Énfasis1 64 4" xfId="334"/>
    <cellStyle name="20% - Énfasis1 64 5" xfId="335"/>
    <cellStyle name="20% - Énfasis1 64 6" xfId="336"/>
    <cellStyle name="20% - Énfasis1 64 7" xfId="337"/>
    <cellStyle name="20% - Énfasis1 64 8" xfId="338"/>
    <cellStyle name="20% - Énfasis1 64 9" xfId="339"/>
    <cellStyle name="20% - Énfasis1 65 10" xfId="340"/>
    <cellStyle name="20% - Énfasis1 65 11" xfId="341"/>
    <cellStyle name="20% - Énfasis1 65 2" xfId="342"/>
    <cellStyle name="20% - Énfasis1 65 3" xfId="343"/>
    <cellStyle name="20% - Énfasis1 65 4" xfId="344"/>
    <cellStyle name="20% - Énfasis1 65 5" xfId="345"/>
    <cellStyle name="20% - Énfasis1 65 6" xfId="346"/>
    <cellStyle name="20% - Énfasis1 65 7" xfId="347"/>
    <cellStyle name="20% - Énfasis1 65 8" xfId="348"/>
    <cellStyle name="20% - Énfasis1 65 9" xfId="349"/>
    <cellStyle name="20% - Énfasis1 66 10" xfId="350"/>
    <cellStyle name="20% - Énfasis1 66 11" xfId="351"/>
    <cellStyle name="20% - Énfasis1 66 2" xfId="352"/>
    <cellStyle name="20% - Énfasis1 66 3" xfId="353"/>
    <cellStyle name="20% - Énfasis1 66 4" xfId="354"/>
    <cellStyle name="20% - Énfasis1 66 5" xfId="355"/>
    <cellStyle name="20% - Énfasis1 66 6" xfId="356"/>
    <cellStyle name="20% - Énfasis1 66 7" xfId="357"/>
    <cellStyle name="20% - Énfasis1 66 8" xfId="358"/>
    <cellStyle name="20% - Énfasis1 66 9" xfId="359"/>
    <cellStyle name="20% - Énfasis1 67 10" xfId="360"/>
    <cellStyle name="20% - Énfasis1 67 11" xfId="361"/>
    <cellStyle name="20% - Énfasis1 67 2" xfId="362"/>
    <cellStyle name="20% - Énfasis1 67 3" xfId="363"/>
    <cellStyle name="20% - Énfasis1 67 4" xfId="364"/>
    <cellStyle name="20% - Énfasis1 67 5" xfId="365"/>
    <cellStyle name="20% - Énfasis1 67 6" xfId="366"/>
    <cellStyle name="20% - Énfasis1 67 7" xfId="367"/>
    <cellStyle name="20% - Énfasis1 67 8" xfId="368"/>
    <cellStyle name="20% - Énfasis1 67 9" xfId="369"/>
    <cellStyle name="20% - Énfasis1 68 10" xfId="370"/>
    <cellStyle name="20% - Énfasis1 68 11" xfId="371"/>
    <cellStyle name="20% - Énfasis1 68 2" xfId="372"/>
    <cellStyle name="20% - Énfasis1 68 3" xfId="373"/>
    <cellStyle name="20% - Énfasis1 68 4" xfId="374"/>
    <cellStyle name="20% - Énfasis1 68 5" xfId="375"/>
    <cellStyle name="20% - Énfasis1 68 6" xfId="376"/>
    <cellStyle name="20% - Énfasis1 68 7" xfId="377"/>
    <cellStyle name="20% - Énfasis1 68 8" xfId="378"/>
    <cellStyle name="20% - Énfasis1 68 9" xfId="379"/>
    <cellStyle name="20% - Énfasis1 69 10" xfId="380"/>
    <cellStyle name="20% - Énfasis1 69 11" xfId="381"/>
    <cellStyle name="20% - Énfasis1 69 2" xfId="382"/>
    <cellStyle name="20% - Énfasis1 69 3" xfId="383"/>
    <cellStyle name="20% - Énfasis1 69 4" xfId="384"/>
    <cellStyle name="20% - Énfasis1 69 5" xfId="385"/>
    <cellStyle name="20% - Énfasis1 69 6" xfId="386"/>
    <cellStyle name="20% - Énfasis1 69 7" xfId="387"/>
    <cellStyle name="20% - Énfasis1 69 8" xfId="388"/>
    <cellStyle name="20% - Énfasis1 69 9" xfId="389"/>
    <cellStyle name="20% - Énfasis1 7" xfId="390"/>
    <cellStyle name="20% - Énfasis1 7 2" xfId="391"/>
    <cellStyle name="20% - Énfasis1 7 3" xfId="392"/>
    <cellStyle name="20% - Énfasis1 70 10" xfId="393"/>
    <cellStyle name="20% - Énfasis1 70 11" xfId="394"/>
    <cellStyle name="20% - Énfasis1 70 2" xfId="395"/>
    <cellStyle name="20% - Énfasis1 70 3" xfId="396"/>
    <cellStyle name="20% - Énfasis1 70 4" xfId="397"/>
    <cellStyle name="20% - Énfasis1 70 5" xfId="398"/>
    <cellStyle name="20% - Énfasis1 70 6" xfId="399"/>
    <cellStyle name="20% - Énfasis1 70 7" xfId="400"/>
    <cellStyle name="20% - Énfasis1 70 8" xfId="401"/>
    <cellStyle name="20% - Énfasis1 70 9" xfId="402"/>
    <cellStyle name="20% - Énfasis1 71 10" xfId="403"/>
    <cellStyle name="20% - Énfasis1 71 11" xfId="404"/>
    <cellStyle name="20% - Énfasis1 71 2" xfId="405"/>
    <cellStyle name="20% - Énfasis1 71 3" xfId="406"/>
    <cellStyle name="20% - Énfasis1 71 4" xfId="407"/>
    <cellStyle name="20% - Énfasis1 71 5" xfId="408"/>
    <cellStyle name="20% - Énfasis1 71 6" xfId="409"/>
    <cellStyle name="20% - Énfasis1 71 7" xfId="410"/>
    <cellStyle name="20% - Énfasis1 71 8" xfId="411"/>
    <cellStyle name="20% - Énfasis1 71 9" xfId="412"/>
    <cellStyle name="20% - Énfasis1 72 10" xfId="413"/>
    <cellStyle name="20% - Énfasis1 72 11" xfId="414"/>
    <cellStyle name="20% - Énfasis1 72 2" xfId="415"/>
    <cellStyle name="20% - Énfasis1 72 3" xfId="416"/>
    <cellStyle name="20% - Énfasis1 72 4" xfId="417"/>
    <cellStyle name="20% - Énfasis1 72 5" xfId="418"/>
    <cellStyle name="20% - Énfasis1 72 6" xfId="419"/>
    <cellStyle name="20% - Énfasis1 72 7" xfId="420"/>
    <cellStyle name="20% - Énfasis1 72 8" xfId="421"/>
    <cellStyle name="20% - Énfasis1 72 9" xfId="422"/>
    <cellStyle name="20% - Énfasis1 73 10" xfId="423"/>
    <cellStyle name="20% - Énfasis1 73 11" xfId="424"/>
    <cellStyle name="20% - Énfasis1 73 2" xfId="425"/>
    <cellStyle name="20% - Énfasis1 73 3" xfId="426"/>
    <cellStyle name="20% - Énfasis1 73 4" xfId="427"/>
    <cellStyle name="20% - Énfasis1 73 5" xfId="428"/>
    <cellStyle name="20% - Énfasis1 73 6" xfId="429"/>
    <cellStyle name="20% - Énfasis1 73 7" xfId="430"/>
    <cellStyle name="20% - Énfasis1 73 8" xfId="431"/>
    <cellStyle name="20% - Énfasis1 73 9" xfId="432"/>
    <cellStyle name="20% - Énfasis1 74 10" xfId="433"/>
    <cellStyle name="20% - Énfasis1 74 11" xfId="434"/>
    <cellStyle name="20% - Énfasis1 74 2" xfId="435"/>
    <cellStyle name="20% - Énfasis1 74 3" xfId="436"/>
    <cellStyle name="20% - Énfasis1 74 4" xfId="437"/>
    <cellStyle name="20% - Énfasis1 74 5" xfId="438"/>
    <cellStyle name="20% - Énfasis1 74 6" xfId="439"/>
    <cellStyle name="20% - Énfasis1 74 7" xfId="440"/>
    <cellStyle name="20% - Énfasis1 74 8" xfId="441"/>
    <cellStyle name="20% - Énfasis1 74 9" xfId="442"/>
    <cellStyle name="20% - Énfasis1 75 10" xfId="443"/>
    <cellStyle name="20% - Énfasis1 75 11" xfId="444"/>
    <cellStyle name="20% - Énfasis1 75 2" xfId="445"/>
    <cellStyle name="20% - Énfasis1 75 3" xfId="446"/>
    <cellStyle name="20% - Énfasis1 75 4" xfId="447"/>
    <cellStyle name="20% - Énfasis1 75 5" xfId="448"/>
    <cellStyle name="20% - Énfasis1 75 6" xfId="449"/>
    <cellStyle name="20% - Énfasis1 75 7" xfId="450"/>
    <cellStyle name="20% - Énfasis1 75 8" xfId="451"/>
    <cellStyle name="20% - Énfasis1 75 9" xfId="452"/>
    <cellStyle name="20% - Énfasis1 76 10" xfId="453"/>
    <cellStyle name="20% - Énfasis1 76 11" xfId="454"/>
    <cellStyle name="20% - Énfasis1 76 2" xfId="455"/>
    <cellStyle name="20% - Énfasis1 76 3" xfId="456"/>
    <cellStyle name="20% - Énfasis1 76 4" xfId="457"/>
    <cellStyle name="20% - Énfasis1 76 5" xfId="458"/>
    <cellStyle name="20% - Énfasis1 76 6" xfId="459"/>
    <cellStyle name="20% - Énfasis1 76 7" xfId="460"/>
    <cellStyle name="20% - Énfasis1 76 8" xfId="461"/>
    <cellStyle name="20% - Énfasis1 76 9" xfId="462"/>
    <cellStyle name="20% - Énfasis1 77 10" xfId="463"/>
    <cellStyle name="20% - Énfasis1 77 11" xfId="464"/>
    <cellStyle name="20% - Énfasis1 77 2" xfId="465"/>
    <cellStyle name="20% - Énfasis1 77 3" xfId="466"/>
    <cellStyle name="20% - Énfasis1 77 4" xfId="467"/>
    <cellStyle name="20% - Énfasis1 77 5" xfId="468"/>
    <cellStyle name="20% - Énfasis1 77 6" xfId="469"/>
    <cellStyle name="20% - Énfasis1 77 7" xfId="470"/>
    <cellStyle name="20% - Énfasis1 77 8" xfId="471"/>
    <cellStyle name="20% - Énfasis1 77 9" xfId="472"/>
    <cellStyle name="20% - Énfasis1 78 10" xfId="473"/>
    <cellStyle name="20% - Énfasis1 78 11" xfId="474"/>
    <cellStyle name="20% - Énfasis1 78 2" xfId="475"/>
    <cellStyle name="20% - Énfasis1 78 3" xfId="476"/>
    <cellStyle name="20% - Énfasis1 78 4" xfId="477"/>
    <cellStyle name="20% - Énfasis1 78 5" xfId="478"/>
    <cellStyle name="20% - Énfasis1 78 6" xfId="479"/>
    <cellStyle name="20% - Énfasis1 78 7" xfId="480"/>
    <cellStyle name="20% - Énfasis1 78 8" xfId="481"/>
    <cellStyle name="20% - Énfasis1 78 9" xfId="482"/>
    <cellStyle name="20% - Énfasis1 79 10" xfId="483"/>
    <cellStyle name="20% - Énfasis1 79 11" xfId="484"/>
    <cellStyle name="20% - Énfasis1 79 2" xfId="485"/>
    <cellStyle name="20% - Énfasis1 79 3" xfId="486"/>
    <cellStyle name="20% - Énfasis1 79 4" xfId="487"/>
    <cellStyle name="20% - Énfasis1 79 5" xfId="488"/>
    <cellStyle name="20% - Énfasis1 79 6" xfId="489"/>
    <cellStyle name="20% - Énfasis1 79 7" xfId="490"/>
    <cellStyle name="20% - Énfasis1 79 8" xfId="491"/>
    <cellStyle name="20% - Énfasis1 79 9" xfId="492"/>
    <cellStyle name="20% - Énfasis1 8" xfId="493"/>
    <cellStyle name="20% - Énfasis1 8 2" xfId="494"/>
    <cellStyle name="20% - Énfasis1 8 3" xfId="495"/>
    <cellStyle name="20% - Énfasis1 80 10" xfId="496"/>
    <cellStyle name="20% - Énfasis1 80 11" xfId="497"/>
    <cellStyle name="20% - Énfasis1 80 2" xfId="498"/>
    <cellStyle name="20% - Énfasis1 80 3" xfId="499"/>
    <cellStyle name="20% - Énfasis1 80 4" xfId="500"/>
    <cellStyle name="20% - Énfasis1 80 5" xfId="501"/>
    <cellStyle name="20% - Énfasis1 80 6" xfId="502"/>
    <cellStyle name="20% - Énfasis1 80 7" xfId="503"/>
    <cellStyle name="20% - Énfasis1 80 8" xfId="504"/>
    <cellStyle name="20% - Énfasis1 80 9" xfId="505"/>
    <cellStyle name="20% - Énfasis1 81 10" xfId="506"/>
    <cellStyle name="20% - Énfasis1 81 11" xfId="507"/>
    <cellStyle name="20% - Énfasis1 81 2" xfId="508"/>
    <cellStyle name="20% - Énfasis1 81 3" xfId="509"/>
    <cellStyle name="20% - Énfasis1 81 4" xfId="510"/>
    <cellStyle name="20% - Énfasis1 81 5" xfId="511"/>
    <cellStyle name="20% - Énfasis1 81 6" xfId="512"/>
    <cellStyle name="20% - Énfasis1 81 7" xfId="513"/>
    <cellStyle name="20% - Énfasis1 81 8" xfId="514"/>
    <cellStyle name="20% - Énfasis1 81 9" xfId="515"/>
    <cellStyle name="20% - Énfasis1 82 10" xfId="516"/>
    <cellStyle name="20% - Énfasis1 82 11" xfId="517"/>
    <cellStyle name="20% - Énfasis1 82 2" xfId="518"/>
    <cellStyle name="20% - Énfasis1 82 3" xfId="519"/>
    <cellStyle name="20% - Énfasis1 82 4" xfId="520"/>
    <cellStyle name="20% - Énfasis1 82 5" xfId="521"/>
    <cellStyle name="20% - Énfasis1 82 6" xfId="522"/>
    <cellStyle name="20% - Énfasis1 82 7" xfId="523"/>
    <cellStyle name="20% - Énfasis1 82 8" xfId="524"/>
    <cellStyle name="20% - Énfasis1 82 9" xfId="525"/>
    <cellStyle name="20% - Énfasis1 83 10" xfId="526"/>
    <cellStyle name="20% - Énfasis1 83 11" xfId="527"/>
    <cellStyle name="20% - Énfasis1 83 2" xfId="528"/>
    <cellStyle name="20% - Énfasis1 83 3" xfId="529"/>
    <cellStyle name="20% - Énfasis1 83 4" xfId="530"/>
    <cellStyle name="20% - Énfasis1 83 5" xfId="531"/>
    <cellStyle name="20% - Énfasis1 83 6" xfId="532"/>
    <cellStyle name="20% - Énfasis1 83 7" xfId="533"/>
    <cellStyle name="20% - Énfasis1 83 8" xfId="534"/>
    <cellStyle name="20% - Énfasis1 83 9" xfId="535"/>
    <cellStyle name="20% - Énfasis1 84 10" xfId="536"/>
    <cellStyle name="20% - Énfasis1 84 11" xfId="537"/>
    <cellStyle name="20% - Énfasis1 84 2" xfId="538"/>
    <cellStyle name="20% - Énfasis1 84 3" xfId="539"/>
    <cellStyle name="20% - Énfasis1 84 4" xfId="540"/>
    <cellStyle name="20% - Énfasis1 84 5" xfId="541"/>
    <cellStyle name="20% - Énfasis1 84 6" xfId="542"/>
    <cellStyle name="20% - Énfasis1 84 7" xfId="543"/>
    <cellStyle name="20% - Énfasis1 84 8" xfId="544"/>
    <cellStyle name="20% - Énfasis1 84 9" xfId="545"/>
    <cellStyle name="20% - Énfasis1 85 10" xfId="546"/>
    <cellStyle name="20% - Énfasis1 85 11" xfId="547"/>
    <cellStyle name="20% - Énfasis1 85 2" xfId="548"/>
    <cellStyle name="20% - Énfasis1 85 3" xfId="549"/>
    <cellStyle name="20% - Énfasis1 85 4" xfId="550"/>
    <cellStyle name="20% - Énfasis1 85 5" xfId="551"/>
    <cellStyle name="20% - Énfasis1 85 6" xfId="552"/>
    <cellStyle name="20% - Énfasis1 85 7" xfId="553"/>
    <cellStyle name="20% - Énfasis1 85 8" xfId="554"/>
    <cellStyle name="20% - Énfasis1 85 9" xfId="555"/>
    <cellStyle name="20% - Énfasis1 86 10" xfId="556"/>
    <cellStyle name="20% - Énfasis1 86 11" xfId="557"/>
    <cellStyle name="20% - Énfasis1 86 2" xfId="558"/>
    <cellStyle name="20% - Énfasis1 86 3" xfId="559"/>
    <cellStyle name="20% - Énfasis1 86 4" xfId="560"/>
    <cellStyle name="20% - Énfasis1 86 5" xfId="561"/>
    <cellStyle name="20% - Énfasis1 86 6" xfId="562"/>
    <cellStyle name="20% - Énfasis1 86 7" xfId="563"/>
    <cellStyle name="20% - Énfasis1 86 8" xfId="564"/>
    <cellStyle name="20% - Énfasis1 86 9" xfId="565"/>
    <cellStyle name="20% - Énfasis1 87 10" xfId="566"/>
    <cellStyle name="20% - Énfasis1 87 11" xfId="567"/>
    <cellStyle name="20% - Énfasis1 87 2" xfId="568"/>
    <cellStyle name="20% - Énfasis1 87 3" xfId="569"/>
    <cellStyle name="20% - Énfasis1 87 4" xfId="570"/>
    <cellStyle name="20% - Énfasis1 87 5" xfId="571"/>
    <cellStyle name="20% - Énfasis1 87 6" xfId="572"/>
    <cellStyle name="20% - Énfasis1 87 7" xfId="573"/>
    <cellStyle name="20% - Énfasis1 87 8" xfId="574"/>
    <cellStyle name="20% - Énfasis1 87 9" xfId="575"/>
    <cellStyle name="20% - Énfasis1 88 2" xfId="576"/>
    <cellStyle name="20% - Énfasis1 89 2" xfId="577"/>
    <cellStyle name="20% - Énfasis1 9" xfId="578"/>
    <cellStyle name="20% - Énfasis1 9 2" xfId="579"/>
    <cellStyle name="20% - Énfasis1 9 3" xfId="580"/>
    <cellStyle name="20% - Énfasis1 90 2" xfId="581"/>
    <cellStyle name="20% - Énfasis1 91 2" xfId="582"/>
    <cellStyle name="20% - Énfasis1 92 2" xfId="583"/>
    <cellStyle name="20% - Énfasis1 93 2" xfId="584"/>
    <cellStyle name="20% - Énfasis1 94 2" xfId="585"/>
    <cellStyle name="20% - Énfasis1 95 2" xfId="586"/>
    <cellStyle name="20% - Énfasis1 96 2" xfId="587"/>
    <cellStyle name="20% - Énfasis1 97 2" xfId="588"/>
    <cellStyle name="20% - Énfasis1 98 2" xfId="589"/>
    <cellStyle name="20% - Énfasis1 99 2" xfId="590"/>
    <cellStyle name="20% - Énfasis2 10" xfId="591"/>
    <cellStyle name="20% - Énfasis2 10 2" xfId="592"/>
    <cellStyle name="20% - Énfasis2 100 2" xfId="593"/>
    <cellStyle name="20% - Énfasis2 101 2" xfId="594"/>
    <cellStyle name="20% - Énfasis2 102 2" xfId="595"/>
    <cellStyle name="20% - Énfasis2 103 2" xfId="596"/>
    <cellStyle name="20% - Énfasis2 104 2" xfId="597"/>
    <cellStyle name="20% - Énfasis2 105 2" xfId="598"/>
    <cellStyle name="20% - Énfasis2 106 2" xfId="599"/>
    <cellStyle name="20% - Énfasis2 107 2" xfId="600"/>
    <cellStyle name="20% - Énfasis2 108 2" xfId="601"/>
    <cellStyle name="20% - Énfasis2 109 2" xfId="602"/>
    <cellStyle name="20% - Énfasis2 11" xfId="603"/>
    <cellStyle name="20% - Énfasis2 11 2" xfId="604"/>
    <cellStyle name="20% - Énfasis2 110 2" xfId="605"/>
    <cellStyle name="20% - Énfasis2 12" xfId="606"/>
    <cellStyle name="20% - Énfasis2 12 2" xfId="607"/>
    <cellStyle name="20% - Énfasis2 13" xfId="608"/>
    <cellStyle name="20% - Énfasis2 13 2" xfId="609"/>
    <cellStyle name="20% - Énfasis2 14" xfId="610"/>
    <cellStyle name="20% - Énfasis2 14 2" xfId="611"/>
    <cellStyle name="20% - Énfasis2 15" xfId="612"/>
    <cellStyle name="20% - Énfasis2 15 2" xfId="613"/>
    <cellStyle name="20% - Énfasis2 16" xfId="614"/>
    <cellStyle name="20% - Énfasis2 16 2" xfId="615"/>
    <cellStyle name="20% - Énfasis2 16 3" xfId="616"/>
    <cellStyle name="20% - Énfasis2 17" xfId="617"/>
    <cellStyle name="20% - Énfasis2 17 2" xfId="618"/>
    <cellStyle name="20% - Énfasis2 17 3" xfId="619"/>
    <cellStyle name="20% - Énfasis2 18" xfId="620"/>
    <cellStyle name="20% - Énfasis2 18 2" xfId="621"/>
    <cellStyle name="20% - Énfasis2 18 3" xfId="622"/>
    <cellStyle name="20% - Énfasis2 19" xfId="623"/>
    <cellStyle name="20% - Énfasis2 19 2" xfId="624"/>
    <cellStyle name="20% - Énfasis2 19 3" xfId="625"/>
    <cellStyle name="20% - Énfasis2 2" xfId="626"/>
    <cellStyle name="20% - Énfasis2 2 2" xfId="627"/>
    <cellStyle name="20% - Énfasis2 2 2 2" xfId="628"/>
    <cellStyle name="20% - Énfasis2 2 2 2 2" xfId="629"/>
    <cellStyle name="20% - Énfasis2 2 2 3" xfId="630"/>
    <cellStyle name="20% - Énfasis2 2 3" xfId="631"/>
    <cellStyle name="20% - Énfasis2 2 3 2" xfId="632"/>
    <cellStyle name="20% - Énfasis2 2 4" xfId="633"/>
    <cellStyle name="20% - Énfasis2 2 5" xfId="634"/>
    <cellStyle name="20% - Énfasis2 20" xfId="635"/>
    <cellStyle name="20% - Énfasis2 20 2" xfId="636"/>
    <cellStyle name="20% - Énfasis2 20 3" xfId="637"/>
    <cellStyle name="20% - Énfasis2 21" xfId="638"/>
    <cellStyle name="20% - Énfasis2 21 10" xfId="639"/>
    <cellStyle name="20% - Énfasis2 21 2" xfId="640"/>
    <cellStyle name="20% - Énfasis2 21 2 10" xfId="641"/>
    <cellStyle name="20% - Énfasis2 21 2 2" xfId="642"/>
    <cellStyle name="20% - Énfasis2 21 2 3" xfId="643"/>
    <cellStyle name="20% - Énfasis2 21 2 4" xfId="644"/>
    <cellStyle name="20% - Énfasis2 21 2 5" xfId="645"/>
    <cellStyle name="20% - Énfasis2 21 2 6" xfId="646"/>
    <cellStyle name="20% - Énfasis2 21 2 7" xfId="647"/>
    <cellStyle name="20% - Énfasis2 21 2 8" xfId="648"/>
    <cellStyle name="20% - Énfasis2 21 2 9" xfId="649"/>
    <cellStyle name="20% - Énfasis2 21 3" xfId="650"/>
    <cellStyle name="20% - Énfasis2 21 4" xfId="651"/>
    <cellStyle name="20% - Énfasis2 21 5" xfId="652"/>
    <cellStyle name="20% - Énfasis2 21 6" xfId="653"/>
    <cellStyle name="20% - Énfasis2 21 7" xfId="654"/>
    <cellStyle name="20% - Énfasis2 21 8" xfId="655"/>
    <cellStyle name="20% - Énfasis2 21 9" xfId="656"/>
    <cellStyle name="20% - Énfasis2 22" xfId="657"/>
    <cellStyle name="20% - Énfasis2 22 2" xfId="658"/>
    <cellStyle name="20% - Énfasis2 22 3" xfId="659"/>
    <cellStyle name="20% - Énfasis2 23" xfId="660"/>
    <cellStyle name="20% - Énfasis2 23 2" xfId="661"/>
    <cellStyle name="20% - Énfasis2 23 3" xfId="662"/>
    <cellStyle name="20% - Énfasis2 23 4" xfId="663"/>
    <cellStyle name="20% - Énfasis2 24" xfId="664"/>
    <cellStyle name="20% - Énfasis2 24 2" xfId="665"/>
    <cellStyle name="20% - Énfasis2 24 3" xfId="666"/>
    <cellStyle name="20% - Énfasis2 24 4" xfId="667"/>
    <cellStyle name="20% - Énfasis2 25" xfId="668"/>
    <cellStyle name="20% - Énfasis2 25 2" xfId="669"/>
    <cellStyle name="20% - Énfasis2 25 3" xfId="670"/>
    <cellStyle name="20% - Énfasis2 25 4" xfId="671"/>
    <cellStyle name="20% - Énfasis2 26" xfId="672"/>
    <cellStyle name="20% - Énfasis2 26 2" xfId="673"/>
    <cellStyle name="20% - Énfasis2 26 2 2" xfId="674"/>
    <cellStyle name="20% - Énfasis2 26 2 3" xfId="675"/>
    <cellStyle name="20% - Énfasis2 26 3" xfId="676"/>
    <cellStyle name="20% - Énfasis2 26 4" xfId="677"/>
    <cellStyle name="20% - Énfasis2 26 5" xfId="678"/>
    <cellStyle name="20% - Énfasis2 26 6" xfId="679"/>
    <cellStyle name="20% - Énfasis2 27" xfId="680"/>
    <cellStyle name="20% - Énfasis2 27 2" xfId="681"/>
    <cellStyle name="20% - Énfasis2 27 3" xfId="682"/>
    <cellStyle name="20% - Énfasis2 27 4" xfId="683"/>
    <cellStyle name="20% - Énfasis2 27 5" xfId="684"/>
    <cellStyle name="20% - Énfasis2 27 6" xfId="685"/>
    <cellStyle name="20% - Énfasis2 28" xfId="686"/>
    <cellStyle name="20% - Énfasis2 28 2" xfId="687"/>
    <cellStyle name="20% - Énfasis2 28 3" xfId="688"/>
    <cellStyle name="20% - Énfasis2 28 4" xfId="689"/>
    <cellStyle name="20% - Énfasis2 29" xfId="690"/>
    <cellStyle name="20% - Énfasis2 29 2" xfId="691"/>
    <cellStyle name="20% - Énfasis2 29 3" xfId="692"/>
    <cellStyle name="20% - Énfasis2 29 4" xfId="693"/>
    <cellStyle name="20% - Énfasis2 3" xfId="694"/>
    <cellStyle name="20% - Énfasis2 3 2" xfId="695"/>
    <cellStyle name="20% - Énfasis2 3 2 2" xfId="696"/>
    <cellStyle name="20% - Énfasis2 3 3" xfId="697"/>
    <cellStyle name="20% - Énfasis2 3 4" xfId="698"/>
    <cellStyle name="20% - Énfasis2 30" xfId="699"/>
    <cellStyle name="20% - Énfasis2 30 2" xfId="700"/>
    <cellStyle name="20% - Énfasis2 30 3" xfId="701"/>
    <cellStyle name="20% - Énfasis2 30 4" xfId="702"/>
    <cellStyle name="20% - Énfasis2 31" xfId="703"/>
    <cellStyle name="20% - Énfasis2 31 2" xfId="704"/>
    <cellStyle name="20% - Énfasis2 32" xfId="705"/>
    <cellStyle name="20% - Énfasis2 32 2" xfId="706"/>
    <cellStyle name="20% - Énfasis2 33" xfId="707"/>
    <cellStyle name="20% - Énfasis2 34" xfId="708"/>
    <cellStyle name="20% - Énfasis2 35" xfId="709"/>
    <cellStyle name="20% - Énfasis2 36" xfId="710"/>
    <cellStyle name="20% - Énfasis2 37" xfId="711"/>
    <cellStyle name="20% - Énfasis2 38" xfId="712"/>
    <cellStyle name="20% - Énfasis2 39" xfId="713"/>
    <cellStyle name="20% - Énfasis2 4" xfId="714"/>
    <cellStyle name="20% - Énfasis2 4 2" xfId="715"/>
    <cellStyle name="20% - Énfasis2 4 3" xfId="716"/>
    <cellStyle name="20% - Énfasis2 40" xfId="717"/>
    <cellStyle name="20% - Énfasis2 41" xfId="718"/>
    <cellStyle name="20% - Énfasis2 42" xfId="719"/>
    <cellStyle name="20% - Énfasis2 43" xfId="720"/>
    <cellStyle name="20% - Énfasis2 44" xfId="721"/>
    <cellStyle name="20% - Énfasis2 45" xfId="722"/>
    <cellStyle name="20% - Énfasis2 46" xfId="723"/>
    <cellStyle name="20% - Énfasis2 47" xfId="724"/>
    <cellStyle name="20% - Énfasis2 48" xfId="725"/>
    <cellStyle name="20% - Énfasis2 49" xfId="726"/>
    <cellStyle name="20% - Énfasis2 5" xfId="727"/>
    <cellStyle name="20% - Énfasis2 5 2" xfId="728"/>
    <cellStyle name="20% - Énfasis2 5 3" xfId="729"/>
    <cellStyle name="20% - Énfasis2 50" xfId="730"/>
    <cellStyle name="20% - Énfasis2 51" xfId="731"/>
    <cellStyle name="20% - Énfasis2 52" xfId="732"/>
    <cellStyle name="20% - Énfasis2 53" xfId="733"/>
    <cellStyle name="20% - Énfasis2 54" xfId="734"/>
    <cellStyle name="20% - Énfasis2 55" xfId="735"/>
    <cellStyle name="20% - Énfasis2 56" xfId="736"/>
    <cellStyle name="20% - Énfasis2 57" xfId="737"/>
    <cellStyle name="20% - Énfasis2 58" xfId="738"/>
    <cellStyle name="20% - Énfasis2 59" xfId="739"/>
    <cellStyle name="20% - Énfasis2 6" xfId="740"/>
    <cellStyle name="20% - Énfasis2 6 2" xfId="741"/>
    <cellStyle name="20% - Énfasis2 6 3" xfId="742"/>
    <cellStyle name="20% - Énfasis2 60" xfId="743"/>
    <cellStyle name="20% - Énfasis2 61" xfId="744"/>
    <cellStyle name="20% - Énfasis2 61 10" xfId="745"/>
    <cellStyle name="20% - Énfasis2 61 11" xfId="746"/>
    <cellStyle name="20% - Énfasis2 61 2" xfId="747"/>
    <cellStyle name="20% - Énfasis2 61 3" xfId="748"/>
    <cellStyle name="20% - Énfasis2 61 4" xfId="749"/>
    <cellStyle name="20% - Énfasis2 61 5" xfId="750"/>
    <cellStyle name="20% - Énfasis2 61 6" xfId="751"/>
    <cellStyle name="20% - Énfasis2 61 7" xfId="752"/>
    <cellStyle name="20% - Énfasis2 61 8" xfId="753"/>
    <cellStyle name="20% - Énfasis2 61 9" xfId="754"/>
    <cellStyle name="20% - Énfasis2 62" xfId="755"/>
    <cellStyle name="20% - Énfasis2 62 10" xfId="756"/>
    <cellStyle name="20% - Énfasis2 62 11" xfId="757"/>
    <cellStyle name="20% - Énfasis2 62 2" xfId="758"/>
    <cellStyle name="20% - Énfasis2 62 3" xfId="759"/>
    <cellStyle name="20% - Énfasis2 62 4" xfId="760"/>
    <cellStyle name="20% - Énfasis2 62 5" xfId="761"/>
    <cellStyle name="20% - Énfasis2 62 6" xfId="762"/>
    <cellStyle name="20% - Énfasis2 62 7" xfId="763"/>
    <cellStyle name="20% - Énfasis2 62 8" xfId="764"/>
    <cellStyle name="20% - Énfasis2 62 9" xfId="765"/>
    <cellStyle name="20% - Énfasis2 63 10" xfId="766"/>
    <cellStyle name="20% - Énfasis2 63 11" xfId="767"/>
    <cellStyle name="20% - Énfasis2 63 2" xfId="768"/>
    <cellStyle name="20% - Énfasis2 63 3" xfId="769"/>
    <cellStyle name="20% - Énfasis2 63 4" xfId="770"/>
    <cellStyle name="20% - Énfasis2 63 5" xfId="771"/>
    <cellStyle name="20% - Énfasis2 63 6" xfId="772"/>
    <cellStyle name="20% - Énfasis2 63 7" xfId="773"/>
    <cellStyle name="20% - Énfasis2 63 8" xfId="774"/>
    <cellStyle name="20% - Énfasis2 63 9" xfId="775"/>
    <cellStyle name="20% - Énfasis2 64 10" xfId="776"/>
    <cellStyle name="20% - Énfasis2 64 11" xfId="777"/>
    <cellStyle name="20% - Énfasis2 64 2" xfId="778"/>
    <cellStyle name="20% - Énfasis2 64 3" xfId="779"/>
    <cellStyle name="20% - Énfasis2 64 4" xfId="780"/>
    <cellStyle name="20% - Énfasis2 64 5" xfId="781"/>
    <cellStyle name="20% - Énfasis2 64 6" xfId="782"/>
    <cellStyle name="20% - Énfasis2 64 7" xfId="783"/>
    <cellStyle name="20% - Énfasis2 64 8" xfId="784"/>
    <cellStyle name="20% - Énfasis2 64 9" xfId="785"/>
    <cellStyle name="20% - Énfasis2 65 10" xfId="786"/>
    <cellStyle name="20% - Énfasis2 65 11" xfId="787"/>
    <cellStyle name="20% - Énfasis2 65 2" xfId="788"/>
    <cellStyle name="20% - Énfasis2 65 3" xfId="789"/>
    <cellStyle name="20% - Énfasis2 65 4" xfId="790"/>
    <cellStyle name="20% - Énfasis2 65 5" xfId="791"/>
    <cellStyle name="20% - Énfasis2 65 6" xfId="792"/>
    <cellStyle name="20% - Énfasis2 65 7" xfId="793"/>
    <cellStyle name="20% - Énfasis2 65 8" xfId="794"/>
    <cellStyle name="20% - Énfasis2 65 9" xfId="795"/>
    <cellStyle name="20% - Énfasis2 66 10" xfId="796"/>
    <cellStyle name="20% - Énfasis2 66 11" xfId="797"/>
    <cellStyle name="20% - Énfasis2 66 2" xfId="798"/>
    <cellStyle name="20% - Énfasis2 66 3" xfId="799"/>
    <cellStyle name="20% - Énfasis2 66 4" xfId="800"/>
    <cellStyle name="20% - Énfasis2 66 5" xfId="801"/>
    <cellStyle name="20% - Énfasis2 66 6" xfId="802"/>
    <cellStyle name="20% - Énfasis2 66 7" xfId="803"/>
    <cellStyle name="20% - Énfasis2 66 8" xfId="804"/>
    <cellStyle name="20% - Énfasis2 66 9" xfId="805"/>
    <cellStyle name="20% - Énfasis2 67 10" xfId="806"/>
    <cellStyle name="20% - Énfasis2 67 11" xfId="807"/>
    <cellStyle name="20% - Énfasis2 67 2" xfId="808"/>
    <cellStyle name="20% - Énfasis2 67 3" xfId="809"/>
    <cellStyle name="20% - Énfasis2 67 4" xfId="810"/>
    <cellStyle name="20% - Énfasis2 67 5" xfId="811"/>
    <cellStyle name="20% - Énfasis2 67 6" xfId="812"/>
    <cellStyle name="20% - Énfasis2 67 7" xfId="813"/>
    <cellStyle name="20% - Énfasis2 67 8" xfId="814"/>
    <cellStyle name="20% - Énfasis2 67 9" xfId="815"/>
    <cellStyle name="20% - Énfasis2 68 10" xfId="816"/>
    <cellStyle name="20% - Énfasis2 68 11" xfId="817"/>
    <cellStyle name="20% - Énfasis2 68 2" xfId="818"/>
    <cellStyle name="20% - Énfasis2 68 3" xfId="819"/>
    <cellStyle name="20% - Énfasis2 68 4" xfId="820"/>
    <cellStyle name="20% - Énfasis2 68 5" xfId="821"/>
    <cellStyle name="20% - Énfasis2 68 6" xfId="822"/>
    <cellStyle name="20% - Énfasis2 68 7" xfId="823"/>
    <cellStyle name="20% - Énfasis2 68 8" xfId="824"/>
    <cellStyle name="20% - Énfasis2 68 9" xfId="825"/>
    <cellStyle name="20% - Énfasis2 69 10" xfId="826"/>
    <cellStyle name="20% - Énfasis2 69 11" xfId="827"/>
    <cellStyle name="20% - Énfasis2 69 2" xfId="828"/>
    <cellStyle name="20% - Énfasis2 69 3" xfId="829"/>
    <cellStyle name="20% - Énfasis2 69 4" xfId="830"/>
    <cellStyle name="20% - Énfasis2 69 5" xfId="831"/>
    <cellStyle name="20% - Énfasis2 69 6" xfId="832"/>
    <cellStyle name="20% - Énfasis2 69 7" xfId="833"/>
    <cellStyle name="20% - Énfasis2 69 8" xfId="834"/>
    <cellStyle name="20% - Énfasis2 69 9" xfId="835"/>
    <cellStyle name="20% - Énfasis2 7" xfId="836"/>
    <cellStyle name="20% - Énfasis2 7 2" xfId="837"/>
    <cellStyle name="20% - Énfasis2 7 3" xfId="838"/>
    <cellStyle name="20% - Énfasis2 70 10" xfId="839"/>
    <cellStyle name="20% - Énfasis2 70 11" xfId="840"/>
    <cellStyle name="20% - Énfasis2 70 2" xfId="841"/>
    <cellStyle name="20% - Énfasis2 70 3" xfId="842"/>
    <cellStyle name="20% - Énfasis2 70 4" xfId="843"/>
    <cellStyle name="20% - Énfasis2 70 5" xfId="844"/>
    <cellStyle name="20% - Énfasis2 70 6" xfId="845"/>
    <cellStyle name="20% - Énfasis2 70 7" xfId="846"/>
    <cellStyle name="20% - Énfasis2 70 8" xfId="847"/>
    <cellStyle name="20% - Énfasis2 70 9" xfId="848"/>
    <cellStyle name="20% - Énfasis2 71 10" xfId="849"/>
    <cellStyle name="20% - Énfasis2 71 11" xfId="850"/>
    <cellStyle name="20% - Énfasis2 71 2" xfId="851"/>
    <cellStyle name="20% - Énfasis2 71 3" xfId="852"/>
    <cellStyle name="20% - Énfasis2 71 4" xfId="853"/>
    <cellStyle name="20% - Énfasis2 71 5" xfId="854"/>
    <cellStyle name="20% - Énfasis2 71 6" xfId="855"/>
    <cellStyle name="20% - Énfasis2 71 7" xfId="856"/>
    <cellStyle name="20% - Énfasis2 71 8" xfId="857"/>
    <cellStyle name="20% - Énfasis2 71 9" xfId="858"/>
    <cellStyle name="20% - Énfasis2 72 10" xfId="859"/>
    <cellStyle name="20% - Énfasis2 72 11" xfId="860"/>
    <cellStyle name="20% - Énfasis2 72 2" xfId="861"/>
    <cellStyle name="20% - Énfasis2 72 3" xfId="862"/>
    <cellStyle name="20% - Énfasis2 72 4" xfId="863"/>
    <cellStyle name="20% - Énfasis2 72 5" xfId="864"/>
    <cellStyle name="20% - Énfasis2 72 6" xfId="865"/>
    <cellStyle name="20% - Énfasis2 72 7" xfId="866"/>
    <cellStyle name="20% - Énfasis2 72 8" xfId="867"/>
    <cellStyle name="20% - Énfasis2 72 9" xfId="868"/>
    <cellStyle name="20% - Énfasis2 73 10" xfId="869"/>
    <cellStyle name="20% - Énfasis2 73 11" xfId="870"/>
    <cellStyle name="20% - Énfasis2 73 2" xfId="871"/>
    <cellStyle name="20% - Énfasis2 73 3" xfId="872"/>
    <cellStyle name="20% - Énfasis2 73 4" xfId="873"/>
    <cellStyle name="20% - Énfasis2 73 5" xfId="874"/>
    <cellStyle name="20% - Énfasis2 73 6" xfId="875"/>
    <cellStyle name="20% - Énfasis2 73 7" xfId="876"/>
    <cellStyle name="20% - Énfasis2 73 8" xfId="877"/>
    <cellStyle name="20% - Énfasis2 73 9" xfId="878"/>
    <cellStyle name="20% - Énfasis2 74 10" xfId="879"/>
    <cellStyle name="20% - Énfasis2 74 11" xfId="880"/>
    <cellStyle name="20% - Énfasis2 74 2" xfId="881"/>
    <cellStyle name="20% - Énfasis2 74 3" xfId="882"/>
    <cellStyle name="20% - Énfasis2 74 4" xfId="883"/>
    <cellStyle name="20% - Énfasis2 74 5" xfId="884"/>
    <cellStyle name="20% - Énfasis2 74 6" xfId="885"/>
    <cellStyle name="20% - Énfasis2 74 7" xfId="886"/>
    <cellStyle name="20% - Énfasis2 74 8" xfId="887"/>
    <cellStyle name="20% - Énfasis2 74 9" xfId="888"/>
    <cellStyle name="20% - Énfasis2 75 10" xfId="889"/>
    <cellStyle name="20% - Énfasis2 75 11" xfId="890"/>
    <cellStyle name="20% - Énfasis2 75 2" xfId="891"/>
    <cellStyle name="20% - Énfasis2 75 3" xfId="892"/>
    <cellStyle name="20% - Énfasis2 75 4" xfId="893"/>
    <cellStyle name="20% - Énfasis2 75 5" xfId="894"/>
    <cellStyle name="20% - Énfasis2 75 6" xfId="895"/>
    <cellStyle name="20% - Énfasis2 75 7" xfId="896"/>
    <cellStyle name="20% - Énfasis2 75 8" xfId="897"/>
    <cellStyle name="20% - Énfasis2 75 9" xfId="898"/>
    <cellStyle name="20% - Énfasis2 76 10" xfId="899"/>
    <cellStyle name="20% - Énfasis2 76 11" xfId="900"/>
    <cellStyle name="20% - Énfasis2 76 2" xfId="901"/>
    <cellStyle name="20% - Énfasis2 76 3" xfId="902"/>
    <cellStyle name="20% - Énfasis2 76 4" xfId="903"/>
    <cellStyle name="20% - Énfasis2 76 5" xfId="904"/>
    <cellStyle name="20% - Énfasis2 76 6" xfId="905"/>
    <cellStyle name="20% - Énfasis2 76 7" xfId="906"/>
    <cellStyle name="20% - Énfasis2 76 8" xfId="907"/>
    <cellStyle name="20% - Énfasis2 76 9" xfId="908"/>
    <cellStyle name="20% - Énfasis2 77 10" xfId="909"/>
    <cellStyle name="20% - Énfasis2 77 11" xfId="910"/>
    <cellStyle name="20% - Énfasis2 77 2" xfId="911"/>
    <cellStyle name="20% - Énfasis2 77 3" xfId="912"/>
    <cellStyle name="20% - Énfasis2 77 4" xfId="913"/>
    <cellStyle name="20% - Énfasis2 77 5" xfId="914"/>
    <cellStyle name="20% - Énfasis2 77 6" xfId="915"/>
    <cellStyle name="20% - Énfasis2 77 7" xfId="916"/>
    <cellStyle name="20% - Énfasis2 77 8" xfId="917"/>
    <cellStyle name="20% - Énfasis2 77 9" xfId="918"/>
    <cellStyle name="20% - Énfasis2 78 10" xfId="919"/>
    <cellStyle name="20% - Énfasis2 78 11" xfId="920"/>
    <cellStyle name="20% - Énfasis2 78 2" xfId="921"/>
    <cellStyle name="20% - Énfasis2 78 3" xfId="922"/>
    <cellStyle name="20% - Énfasis2 78 4" xfId="923"/>
    <cellStyle name="20% - Énfasis2 78 5" xfId="924"/>
    <cellStyle name="20% - Énfasis2 78 6" xfId="925"/>
    <cellStyle name="20% - Énfasis2 78 7" xfId="926"/>
    <cellStyle name="20% - Énfasis2 78 8" xfId="927"/>
    <cellStyle name="20% - Énfasis2 78 9" xfId="928"/>
    <cellStyle name="20% - Énfasis2 79 10" xfId="929"/>
    <cellStyle name="20% - Énfasis2 79 11" xfId="930"/>
    <cellStyle name="20% - Énfasis2 79 2" xfId="931"/>
    <cellStyle name="20% - Énfasis2 79 3" xfId="932"/>
    <cellStyle name="20% - Énfasis2 79 4" xfId="933"/>
    <cellStyle name="20% - Énfasis2 79 5" xfId="934"/>
    <cellStyle name="20% - Énfasis2 79 6" xfId="935"/>
    <cellStyle name="20% - Énfasis2 79 7" xfId="936"/>
    <cellStyle name="20% - Énfasis2 79 8" xfId="937"/>
    <cellStyle name="20% - Énfasis2 79 9" xfId="938"/>
    <cellStyle name="20% - Énfasis2 8" xfId="939"/>
    <cellStyle name="20% - Énfasis2 8 2" xfId="940"/>
    <cellStyle name="20% - Énfasis2 8 3" xfId="941"/>
    <cellStyle name="20% - Énfasis2 80 10" xfId="942"/>
    <cellStyle name="20% - Énfasis2 80 11" xfId="943"/>
    <cellStyle name="20% - Énfasis2 80 2" xfId="944"/>
    <cellStyle name="20% - Énfasis2 80 3" xfId="945"/>
    <cellStyle name="20% - Énfasis2 80 4" xfId="946"/>
    <cellStyle name="20% - Énfasis2 80 5" xfId="947"/>
    <cellStyle name="20% - Énfasis2 80 6" xfId="948"/>
    <cellStyle name="20% - Énfasis2 80 7" xfId="949"/>
    <cellStyle name="20% - Énfasis2 80 8" xfId="950"/>
    <cellStyle name="20% - Énfasis2 80 9" xfId="951"/>
    <cellStyle name="20% - Énfasis2 81 10" xfId="952"/>
    <cellStyle name="20% - Énfasis2 81 11" xfId="953"/>
    <cellStyle name="20% - Énfasis2 81 2" xfId="954"/>
    <cellStyle name="20% - Énfasis2 81 3" xfId="955"/>
    <cellStyle name="20% - Énfasis2 81 4" xfId="956"/>
    <cellStyle name="20% - Énfasis2 81 5" xfId="957"/>
    <cellStyle name="20% - Énfasis2 81 6" xfId="958"/>
    <cellStyle name="20% - Énfasis2 81 7" xfId="959"/>
    <cellStyle name="20% - Énfasis2 81 8" xfId="960"/>
    <cellStyle name="20% - Énfasis2 81 9" xfId="961"/>
    <cellStyle name="20% - Énfasis2 82 10" xfId="962"/>
    <cellStyle name="20% - Énfasis2 82 11" xfId="963"/>
    <cellStyle name="20% - Énfasis2 82 2" xfId="964"/>
    <cellStyle name="20% - Énfasis2 82 3" xfId="965"/>
    <cellStyle name="20% - Énfasis2 82 4" xfId="966"/>
    <cellStyle name="20% - Énfasis2 82 5" xfId="967"/>
    <cellStyle name="20% - Énfasis2 82 6" xfId="968"/>
    <cellStyle name="20% - Énfasis2 82 7" xfId="969"/>
    <cellStyle name="20% - Énfasis2 82 8" xfId="970"/>
    <cellStyle name="20% - Énfasis2 82 9" xfId="971"/>
    <cellStyle name="20% - Énfasis2 83 10" xfId="972"/>
    <cellStyle name="20% - Énfasis2 83 11" xfId="973"/>
    <cellStyle name="20% - Énfasis2 83 2" xfId="974"/>
    <cellStyle name="20% - Énfasis2 83 3" xfId="975"/>
    <cellStyle name="20% - Énfasis2 83 4" xfId="976"/>
    <cellStyle name="20% - Énfasis2 83 5" xfId="977"/>
    <cellStyle name="20% - Énfasis2 83 6" xfId="978"/>
    <cellStyle name="20% - Énfasis2 83 7" xfId="979"/>
    <cellStyle name="20% - Énfasis2 83 8" xfId="980"/>
    <cellStyle name="20% - Énfasis2 83 9" xfId="981"/>
    <cellStyle name="20% - Énfasis2 84 10" xfId="982"/>
    <cellStyle name="20% - Énfasis2 84 11" xfId="983"/>
    <cellStyle name="20% - Énfasis2 84 2" xfId="984"/>
    <cellStyle name="20% - Énfasis2 84 3" xfId="985"/>
    <cellStyle name="20% - Énfasis2 84 4" xfId="986"/>
    <cellStyle name="20% - Énfasis2 84 5" xfId="987"/>
    <cellStyle name="20% - Énfasis2 84 6" xfId="988"/>
    <cellStyle name="20% - Énfasis2 84 7" xfId="989"/>
    <cellStyle name="20% - Énfasis2 84 8" xfId="990"/>
    <cellStyle name="20% - Énfasis2 84 9" xfId="991"/>
    <cellStyle name="20% - Énfasis2 85 10" xfId="992"/>
    <cellStyle name="20% - Énfasis2 85 11" xfId="993"/>
    <cellStyle name="20% - Énfasis2 85 2" xfId="994"/>
    <cellStyle name="20% - Énfasis2 85 3" xfId="995"/>
    <cellStyle name="20% - Énfasis2 85 4" xfId="996"/>
    <cellStyle name="20% - Énfasis2 85 5" xfId="997"/>
    <cellStyle name="20% - Énfasis2 85 6" xfId="998"/>
    <cellStyle name="20% - Énfasis2 85 7" xfId="999"/>
    <cellStyle name="20% - Énfasis2 85 8" xfId="1000"/>
    <cellStyle name="20% - Énfasis2 85 9" xfId="1001"/>
    <cellStyle name="20% - Énfasis2 86 10" xfId="1002"/>
    <cellStyle name="20% - Énfasis2 86 11" xfId="1003"/>
    <cellStyle name="20% - Énfasis2 86 2" xfId="1004"/>
    <cellStyle name="20% - Énfasis2 86 3" xfId="1005"/>
    <cellStyle name="20% - Énfasis2 86 4" xfId="1006"/>
    <cellStyle name="20% - Énfasis2 86 5" xfId="1007"/>
    <cellStyle name="20% - Énfasis2 86 6" xfId="1008"/>
    <cellStyle name="20% - Énfasis2 86 7" xfId="1009"/>
    <cellStyle name="20% - Énfasis2 86 8" xfId="1010"/>
    <cellStyle name="20% - Énfasis2 86 9" xfId="1011"/>
    <cellStyle name="20% - Énfasis2 87 10" xfId="1012"/>
    <cellStyle name="20% - Énfasis2 87 11" xfId="1013"/>
    <cellStyle name="20% - Énfasis2 87 2" xfId="1014"/>
    <cellStyle name="20% - Énfasis2 87 3" xfId="1015"/>
    <cellStyle name="20% - Énfasis2 87 4" xfId="1016"/>
    <cellStyle name="20% - Énfasis2 87 5" xfId="1017"/>
    <cellStyle name="20% - Énfasis2 87 6" xfId="1018"/>
    <cellStyle name="20% - Énfasis2 87 7" xfId="1019"/>
    <cellStyle name="20% - Énfasis2 87 8" xfId="1020"/>
    <cellStyle name="20% - Énfasis2 87 9" xfId="1021"/>
    <cellStyle name="20% - Énfasis2 88 2" xfId="1022"/>
    <cellStyle name="20% - Énfasis2 89 2" xfId="1023"/>
    <cellStyle name="20% - Énfasis2 9" xfId="1024"/>
    <cellStyle name="20% - Énfasis2 9 2" xfId="1025"/>
    <cellStyle name="20% - Énfasis2 9 3" xfId="1026"/>
    <cellStyle name="20% - Énfasis2 90 2" xfId="1027"/>
    <cellStyle name="20% - Énfasis2 91 2" xfId="1028"/>
    <cellStyle name="20% - Énfasis2 92 2" xfId="1029"/>
    <cellStyle name="20% - Énfasis2 93 2" xfId="1030"/>
    <cellStyle name="20% - Énfasis2 94 2" xfId="1031"/>
    <cellStyle name="20% - Énfasis2 95 2" xfId="1032"/>
    <cellStyle name="20% - Énfasis2 96 2" xfId="1033"/>
    <cellStyle name="20% - Énfasis2 97 2" xfId="1034"/>
    <cellStyle name="20% - Énfasis2 98 2" xfId="1035"/>
    <cellStyle name="20% - Énfasis2 99 2" xfId="1036"/>
    <cellStyle name="20% - Énfasis3 10" xfId="1037"/>
    <cellStyle name="20% - Énfasis3 10 2" xfId="1038"/>
    <cellStyle name="20% - Énfasis3 100 2" xfId="1039"/>
    <cellStyle name="20% - Énfasis3 101 2" xfId="1040"/>
    <cellStyle name="20% - Énfasis3 102 2" xfId="1041"/>
    <cellStyle name="20% - Énfasis3 103 2" xfId="1042"/>
    <cellStyle name="20% - Énfasis3 104 2" xfId="1043"/>
    <cellStyle name="20% - Énfasis3 105 2" xfId="1044"/>
    <cellStyle name="20% - Énfasis3 106 2" xfId="1045"/>
    <cellStyle name="20% - Énfasis3 107 2" xfId="1046"/>
    <cellStyle name="20% - Énfasis3 108 2" xfId="1047"/>
    <cellStyle name="20% - Énfasis3 109 2" xfId="1048"/>
    <cellStyle name="20% - Énfasis3 11" xfId="1049"/>
    <cellStyle name="20% - Énfasis3 11 2" xfId="1050"/>
    <cellStyle name="20% - Énfasis3 110 2" xfId="1051"/>
    <cellStyle name="20% - Énfasis3 12" xfId="1052"/>
    <cellStyle name="20% - Énfasis3 12 2" xfId="1053"/>
    <cellStyle name="20% - Énfasis3 13" xfId="1054"/>
    <cellStyle name="20% - Énfasis3 13 2" xfId="1055"/>
    <cellStyle name="20% - Énfasis3 14" xfId="1056"/>
    <cellStyle name="20% - Énfasis3 14 2" xfId="1057"/>
    <cellStyle name="20% - Énfasis3 15" xfId="1058"/>
    <cellStyle name="20% - Énfasis3 15 2" xfId="1059"/>
    <cellStyle name="20% - Énfasis3 16" xfId="1060"/>
    <cellStyle name="20% - Énfasis3 16 2" xfId="1061"/>
    <cellStyle name="20% - Énfasis3 16 3" xfId="1062"/>
    <cellStyle name="20% - Énfasis3 17" xfId="1063"/>
    <cellStyle name="20% - Énfasis3 17 2" xfId="1064"/>
    <cellStyle name="20% - Énfasis3 17 3" xfId="1065"/>
    <cellStyle name="20% - Énfasis3 18" xfId="1066"/>
    <cellStyle name="20% - Énfasis3 18 2" xfId="1067"/>
    <cellStyle name="20% - Énfasis3 18 3" xfId="1068"/>
    <cellStyle name="20% - Énfasis3 19" xfId="1069"/>
    <cellStyle name="20% - Énfasis3 19 2" xfId="1070"/>
    <cellStyle name="20% - Énfasis3 19 3" xfId="1071"/>
    <cellStyle name="20% - Énfasis3 2" xfId="1072"/>
    <cellStyle name="20% - Énfasis3 2 2" xfId="1073"/>
    <cellStyle name="20% - Énfasis3 2 2 2" xfId="1074"/>
    <cellStyle name="20% - Énfasis3 2 2 2 2" xfId="1075"/>
    <cellStyle name="20% - Énfasis3 2 2 3" xfId="1076"/>
    <cellStyle name="20% - Énfasis3 2 3" xfId="1077"/>
    <cellStyle name="20% - Énfasis3 2 3 2" xfId="1078"/>
    <cellStyle name="20% - Énfasis3 2 4" xfId="1079"/>
    <cellStyle name="20% - Énfasis3 2 5" xfId="1080"/>
    <cellStyle name="20% - Énfasis3 20" xfId="1081"/>
    <cellStyle name="20% - Énfasis3 20 2" xfId="1082"/>
    <cellStyle name="20% - Énfasis3 20 3" xfId="1083"/>
    <cellStyle name="20% - Énfasis3 21" xfId="1084"/>
    <cellStyle name="20% - Énfasis3 21 10" xfId="1085"/>
    <cellStyle name="20% - Énfasis3 21 2" xfId="1086"/>
    <cellStyle name="20% - Énfasis3 21 2 10" xfId="1087"/>
    <cellStyle name="20% - Énfasis3 21 2 2" xfId="1088"/>
    <cellStyle name="20% - Énfasis3 21 2 3" xfId="1089"/>
    <cellStyle name="20% - Énfasis3 21 2 4" xfId="1090"/>
    <cellStyle name="20% - Énfasis3 21 2 5" xfId="1091"/>
    <cellStyle name="20% - Énfasis3 21 2 6" xfId="1092"/>
    <cellStyle name="20% - Énfasis3 21 2 7" xfId="1093"/>
    <cellStyle name="20% - Énfasis3 21 2 8" xfId="1094"/>
    <cellStyle name="20% - Énfasis3 21 2 9" xfId="1095"/>
    <cellStyle name="20% - Énfasis3 21 3" xfId="1096"/>
    <cellStyle name="20% - Énfasis3 21 4" xfId="1097"/>
    <cellStyle name="20% - Énfasis3 21 5" xfId="1098"/>
    <cellStyle name="20% - Énfasis3 21 6" xfId="1099"/>
    <cellStyle name="20% - Énfasis3 21 7" xfId="1100"/>
    <cellStyle name="20% - Énfasis3 21 8" xfId="1101"/>
    <cellStyle name="20% - Énfasis3 21 9" xfId="1102"/>
    <cellStyle name="20% - Énfasis3 22" xfId="1103"/>
    <cellStyle name="20% - Énfasis3 22 2" xfId="1104"/>
    <cellStyle name="20% - Énfasis3 22 3" xfId="1105"/>
    <cellStyle name="20% - Énfasis3 23" xfId="1106"/>
    <cellStyle name="20% - Énfasis3 23 2" xfId="1107"/>
    <cellStyle name="20% - Énfasis3 23 3" xfId="1108"/>
    <cellStyle name="20% - Énfasis3 23 4" xfId="1109"/>
    <cellStyle name="20% - Énfasis3 24" xfId="1110"/>
    <cellStyle name="20% - Énfasis3 24 2" xfId="1111"/>
    <cellStyle name="20% - Énfasis3 24 3" xfId="1112"/>
    <cellStyle name="20% - Énfasis3 24 4" xfId="1113"/>
    <cellStyle name="20% - Énfasis3 25" xfId="1114"/>
    <cellStyle name="20% - Énfasis3 25 2" xfId="1115"/>
    <cellStyle name="20% - Énfasis3 25 3" xfId="1116"/>
    <cellStyle name="20% - Énfasis3 25 4" xfId="1117"/>
    <cellStyle name="20% - Énfasis3 26" xfId="1118"/>
    <cellStyle name="20% - Énfasis3 26 2" xfId="1119"/>
    <cellStyle name="20% - Énfasis3 26 2 2" xfId="1120"/>
    <cellStyle name="20% - Énfasis3 26 2 3" xfId="1121"/>
    <cellStyle name="20% - Énfasis3 26 3" xfId="1122"/>
    <cellStyle name="20% - Énfasis3 26 4" xfId="1123"/>
    <cellStyle name="20% - Énfasis3 26 5" xfId="1124"/>
    <cellStyle name="20% - Énfasis3 26 6" xfId="1125"/>
    <cellStyle name="20% - Énfasis3 27" xfId="1126"/>
    <cellStyle name="20% - Énfasis3 27 2" xfId="1127"/>
    <cellStyle name="20% - Énfasis3 27 3" xfId="1128"/>
    <cellStyle name="20% - Énfasis3 27 4" xfId="1129"/>
    <cellStyle name="20% - Énfasis3 27 5" xfId="1130"/>
    <cellStyle name="20% - Énfasis3 27 6" xfId="1131"/>
    <cellStyle name="20% - Énfasis3 28" xfId="1132"/>
    <cellStyle name="20% - Énfasis3 28 2" xfId="1133"/>
    <cellStyle name="20% - Énfasis3 28 3" xfId="1134"/>
    <cellStyle name="20% - Énfasis3 28 4" xfId="1135"/>
    <cellStyle name="20% - Énfasis3 29" xfId="1136"/>
    <cellStyle name="20% - Énfasis3 29 2" xfId="1137"/>
    <cellStyle name="20% - Énfasis3 29 3" xfId="1138"/>
    <cellStyle name="20% - Énfasis3 29 4" xfId="1139"/>
    <cellStyle name="20% - Énfasis3 3" xfId="1140"/>
    <cellStyle name="20% - Énfasis3 3 2" xfId="1141"/>
    <cellStyle name="20% - Énfasis3 3 2 2" xfId="1142"/>
    <cellStyle name="20% - Énfasis3 3 3" xfId="1143"/>
    <cellStyle name="20% - Énfasis3 3 4" xfId="1144"/>
    <cellStyle name="20% - Énfasis3 30" xfId="1145"/>
    <cellStyle name="20% - Énfasis3 30 2" xfId="1146"/>
    <cellStyle name="20% - Énfasis3 30 3" xfId="1147"/>
    <cellStyle name="20% - Énfasis3 30 4" xfId="1148"/>
    <cellStyle name="20% - Énfasis3 31" xfId="1149"/>
    <cellStyle name="20% - Énfasis3 31 2" xfId="1150"/>
    <cellStyle name="20% - Énfasis3 32" xfId="1151"/>
    <cellStyle name="20% - Énfasis3 32 2" xfId="1152"/>
    <cellStyle name="20% - Énfasis3 33" xfId="1153"/>
    <cellStyle name="20% - Énfasis3 34" xfId="1154"/>
    <cellStyle name="20% - Énfasis3 35" xfId="1155"/>
    <cellStyle name="20% - Énfasis3 36" xfId="1156"/>
    <cellStyle name="20% - Énfasis3 37" xfId="1157"/>
    <cellStyle name="20% - Énfasis3 38" xfId="1158"/>
    <cellStyle name="20% - Énfasis3 39" xfId="1159"/>
    <cellStyle name="20% - Énfasis3 4" xfId="1160"/>
    <cellStyle name="20% - Énfasis3 4 2" xfId="1161"/>
    <cellStyle name="20% - Énfasis3 4 3" xfId="1162"/>
    <cellStyle name="20% - Énfasis3 40" xfId="1163"/>
    <cellStyle name="20% - Énfasis3 41" xfId="1164"/>
    <cellStyle name="20% - Énfasis3 42" xfId="1165"/>
    <cellStyle name="20% - Énfasis3 43" xfId="1166"/>
    <cellStyle name="20% - Énfasis3 44" xfId="1167"/>
    <cellStyle name="20% - Énfasis3 45" xfId="1168"/>
    <cellStyle name="20% - Énfasis3 46" xfId="1169"/>
    <cellStyle name="20% - Énfasis3 47" xfId="1170"/>
    <cellStyle name="20% - Énfasis3 48" xfId="1171"/>
    <cellStyle name="20% - Énfasis3 49" xfId="1172"/>
    <cellStyle name="20% - Énfasis3 5" xfId="1173"/>
    <cellStyle name="20% - Énfasis3 5 2" xfId="1174"/>
    <cellStyle name="20% - Énfasis3 5 3" xfId="1175"/>
    <cellStyle name="20% - Énfasis3 50" xfId="1176"/>
    <cellStyle name="20% - Énfasis3 51" xfId="1177"/>
    <cellStyle name="20% - Énfasis3 52" xfId="1178"/>
    <cellStyle name="20% - Énfasis3 53" xfId="1179"/>
    <cellStyle name="20% - Énfasis3 54" xfId="1180"/>
    <cellStyle name="20% - Énfasis3 55" xfId="1181"/>
    <cellStyle name="20% - Énfasis3 56" xfId="1182"/>
    <cellStyle name="20% - Énfasis3 57" xfId="1183"/>
    <cellStyle name="20% - Énfasis3 58" xfId="1184"/>
    <cellStyle name="20% - Énfasis3 59" xfId="1185"/>
    <cellStyle name="20% - Énfasis3 6" xfId="1186"/>
    <cellStyle name="20% - Énfasis3 6 2" xfId="1187"/>
    <cellStyle name="20% - Énfasis3 6 3" xfId="1188"/>
    <cellStyle name="20% - Énfasis3 60" xfId="1189"/>
    <cellStyle name="20% - Énfasis3 61" xfId="1190"/>
    <cellStyle name="20% - Énfasis3 61 10" xfId="1191"/>
    <cellStyle name="20% - Énfasis3 61 11" xfId="1192"/>
    <cellStyle name="20% - Énfasis3 61 2" xfId="1193"/>
    <cellStyle name="20% - Énfasis3 61 3" xfId="1194"/>
    <cellStyle name="20% - Énfasis3 61 4" xfId="1195"/>
    <cellStyle name="20% - Énfasis3 61 5" xfId="1196"/>
    <cellStyle name="20% - Énfasis3 61 6" xfId="1197"/>
    <cellStyle name="20% - Énfasis3 61 7" xfId="1198"/>
    <cellStyle name="20% - Énfasis3 61 8" xfId="1199"/>
    <cellStyle name="20% - Énfasis3 61 9" xfId="1200"/>
    <cellStyle name="20% - Énfasis3 62" xfId="1201"/>
    <cellStyle name="20% - Énfasis3 62 10" xfId="1202"/>
    <cellStyle name="20% - Énfasis3 62 11" xfId="1203"/>
    <cellStyle name="20% - Énfasis3 62 2" xfId="1204"/>
    <cellStyle name="20% - Énfasis3 62 3" xfId="1205"/>
    <cellStyle name="20% - Énfasis3 62 4" xfId="1206"/>
    <cellStyle name="20% - Énfasis3 62 5" xfId="1207"/>
    <cellStyle name="20% - Énfasis3 62 6" xfId="1208"/>
    <cellStyle name="20% - Énfasis3 62 7" xfId="1209"/>
    <cellStyle name="20% - Énfasis3 62 8" xfId="1210"/>
    <cellStyle name="20% - Énfasis3 62 9" xfId="1211"/>
    <cellStyle name="20% - Énfasis3 63 10" xfId="1212"/>
    <cellStyle name="20% - Énfasis3 63 11" xfId="1213"/>
    <cellStyle name="20% - Énfasis3 63 2" xfId="1214"/>
    <cellStyle name="20% - Énfasis3 63 3" xfId="1215"/>
    <cellStyle name="20% - Énfasis3 63 4" xfId="1216"/>
    <cellStyle name="20% - Énfasis3 63 5" xfId="1217"/>
    <cellStyle name="20% - Énfasis3 63 6" xfId="1218"/>
    <cellStyle name="20% - Énfasis3 63 7" xfId="1219"/>
    <cellStyle name="20% - Énfasis3 63 8" xfId="1220"/>
    <cellStyle name="20% - Énfasis3 63 9" xfId="1221"/>
    <cellStyle name="20% - Énfasis3 64 10" xfId="1222"/>
    <cellStyle name="20% - Énfasis3 64 11" xfId="1223"/>
    <cellStyle name="20% - Énfasis3 64 2" xfId="1224"/>
    <cellStyle name="20% - Énfasis3 64 3" xfId="1225"/>
    <cellStyle name="20% - Énfasis3 64 4" xfId="1226"/>
    <cellStyle name="20% - Énfasis3 64 5" xfId="1227"/>
    <cellStyle name="20% - Énfasis3 64 6" xfId="1228"/>
    <cellStyle name="20% - Énfasis3 64 7" xfId="1229"/>
    <cellStyle name="20% - Énfasis3 64 8" xfId="1230"/>
    <cellStyle name="20% - Énfasis3 64 9" xfId="1231"/>
    <cellStyle name="20% - Énfasis3 65 10" xfId="1232"/>
    <cellStyle name="20% - Énfasis3 65 11" xfId="1233"/>
    <cellStyle name="20% - Énfasis3 65 2" xfId="1234"/>
    <cellStyle name="20% - Énfasis3 65 3" xfId="1235"/>
    <cellStyle name="20% - Énfasis3 65 4" xfId="1236"/>
    <cellStyle name="20% - Énfasis3 65 5" xfId="1237"/>
    <cellStyle name="20% - Énfasis3 65 6" xfId="1238"/>
    <cellStyle name="20% - Énfasis3 65 7" xfId="1239"/>
    <cellStyle name="20% - Énfasis3 65 8" xfId="1240"/>
    <cellStyle name="20% - Énfasis3 65 9" xfId="1241"/>
    <cellStyle name="20% - Énfasis3 66 10" xfId="1242"/>
    <cellStyle name="20% - Énfasis3 66 11" xfId="1243"/>
    <cellStyle name="20% - Énfasis3 66 2" xfId="1244"/>
    <cellStyle name="20% - Énfasis3 66 3" xfId="1245"/>
    <cellStyle name="20% - Énfasis3 66 4" xfId="1246"/>
    <cellStyle name="20% - Énfasis3 66 5" xfId="1247"/>
    <cellStyle name="20% - Énfasis3 66 6" xfId="1248"/>
    <cellStyle name="20% - Énfasis3 66 7" xfId="1249"/>
    <cellStyle name="20% - Énfasis3 66 8" xfId="1250"/>
    <cellStyle name="20% - Énfasis3 66 9" xfId="1251"/>
    <cellStyle name="20% - Énfasis3 67 10" xfId="1252"/>
    <cellStyle name="20% - Énfasis3 67 11" xfId="1253"/>
    <cellStyle name="20% - Énfasis3 67 2" xfId="1254"/>
    <cellStyle name="20% - Énfasis3 67 3" xfId="1255"/>
    <cellStyle name="20% - Énfasis3 67 4" xfId="1256"/>
    <cellStyle name="20% - Énfasis3 67 5" xfId="1257"/>
    <cellStyle name="20% - Énfasis3 67 6" xfId="1258"/>
    <cellStyle name="20% - Énfasis3 67 7" xfId="1259"/>
    <cellStyle name="20% - Énfasis3 67 8" xfId="1260"/>
    <cellStyle name="20% - Énfasis3 67 9" xfId="1261"/>
    <cellStyle name="20% - Énfasis3 68 10" xfId="1262"/>
    <cellStyle name="20% - Énfasis3 68 11" xfId="1263"/>
    <cellStyle name="20% - Énfasis3 68 2" xfId="1264"/>
    <cellStyle name="20% - Énfasis3 68 3" xfId="1265"/>
    <cellStyle name="20% - Énfasis3 68 4" xfId="1266"/>
    <cellStyle name="20% - Énfasis3 68 5" xfId="1267"/>
    <cellStyle name="20% - Énfasis3 68 6" xfId="1268"/>
    <cellStyle name="20% - Énfasis3 68 7" xfId="1269"/>
    <cellStyle name="20% - Énfasis3 68 8" xfId="1270"/>
    <cellStyle name="20% - Énfasis3 68 9" xfId="1271"/>
    <cellStyle name="20% - Énfasis3 69 10" xfId="1272"/>
    <cellStyle name="20% - Énfasis3 69 11" xfId="1273"/>
    <cellStyle name="20% - Énfasis3 69 2" xfId="1274"/>
    <cellStyle name="20% - Énfasis3 69 3" xfId="1275"/>
    <cellStyle name="20% - Énfasis3 69 4" xfId="1276"/>
    <cellStyle name="20% - Énfasis3 69 5" xfId="1277"/>
    <cellStyle name="20% - Énfasis3 69 6" xfId="1278"/>
    <cellStyle name="20% - Énfasis3 69 7" xfId="1279"/>
    <cellStyle name="20% - Énfasis3 69 8" xfId="1280"/>
    <cellStyle name="20% - Énfasis3 69 9" xfId="1281"/>
    <cellStyle name="20% - Énfasis3 7" xfId="1282"/>
    <cellStyle name="20% - Énfasis3 7 2" xfId="1283"/>
    <cellStyle name="20% - Énfasis3 7 3" xfId="1284"/>
    <cellStyle name="20% - Énfasis3 70 10" xfId="1285"/>
    <cellStyle name="20% - Énfasis3 70 11" xfId="1286"/>
    <cellStyle name="20% - Énfasis3 70 2" xfId="1287"/>
    <cellStyle name="20% - Énfasis3 70 3" xfId="1288"/>
    <cellStyle name="20% - Énfasis3 70 4" xfId="1289"/>
    <cellStyle name="20% - Énfasis3 70 5" xfId="1290"/>
    <cellStyle name="20% - Énfasis3 70 6" xfId="1291"/>
    <cellStyle name="20% - Énfasis3 70 7" xfId="1292"/>
    <cellStyle name="20% - Énfasis3 70 8" xfId="1293"/>
    <cellStyle name="20% - Énfasis3 70 9" xfId="1294"/>
    <cellStyle name="20% - Énfasis3 71 10" xfId="1295"/>
    <cellStyle name="20% - Énfasis3 71 11" xfId="1296"/>
    <cellStyle name="20% - Énfasis3 71 2" xfId="1297"/>
    <cellStyle name="20% - Énfasis3 71 3" xfId="1298"/>
    <cellStyle name="20% - Énfasis3 71 4" xfId="1299"/>
    <cellStyle name="20% - Énfasis3 71 5" xfId="1300"/>
    <cellStyle name="20% - Énfasis3 71 6" xfId="1301"/>
    <cellStyle name="20% - Énfasis3 71 7" xfId="1302"/>
    <cellStyle name="20% - Énfasis3 71 8" xfId="1303"/>
    <cellStyle name="20% - Énfasis3 71 9" xfId="1304"/>
    <cellStyle name="20% - Énfasis3 72 10" xfId="1305"/>
    <cellStyle name="20% - Énfasis3 72 11" xfId="1306"/>
    <cellStyle name="20% - Énfasis3 72 2" xfId="1307"/>
    <cellStyle name="20% - Énfasis3 72 3" xfId="1308"/>
    <cellStyle name="20% - Énfasis3 72 4" xfId="1309"/>
    <cellStyle name="20% - Énfasis3 72 5" xfId="1310"/>
    <cellStyle name="20% - Énfasis3 72 6" xfId="1311"/>
    <cellStyle name="20% - Énfasis3 72 7" xfId="1312"/>
    <cellStyle name="20% - Énfasis3 72 8" xfId="1313"/>
    <cellStyle name="20% - Énfasis3 72 9" xfId="1314"/>
    <cellStyle name="20% - Énfasis3 73 10" xfId="1315"/>
    <cellStyle name="20% - Énfasis3 73 11" xfId="1316"/>
    <cellStyle name="20% - Énfasis3 73 2" xfId="1317"/>
    <cellStyle name="20% - Énfasis3 73 3" xfId="1318"/>
    <cellStyle name="20% - Énfasis3 73 4" xfId="1319"/>
    <cellStyle name="20% - Énfasis3 73 5" xfId="1320"/>
    <cellStyle name="20% - Énfasis3 73 6" xfId="1321"/>
    <cellStyle name="20% - Énfasis3 73 7" xfId="1322"/>
    <cellStyle name="20% - Énfasis3 73 8" xfId="1323"/>
    <cellStyle name="20% - Énfasis3 73 9" xfId="1324"/>
    <cellStyle name="20% - Énfasis3 74 10" xfId="1325"/>
    <cellStyle name="20% - Énfasis3 74 11" xfId="1326"/>
    <cellStyle name="20% - Énfasis3 74 2" xfId="1327"/>
    <cellStyle name="20% - Énfasis3 74 3" xfId="1328"/>
    <cellStyle name="20% - Énfasis3 74 4" xfId="1329"/>
    <cellStyle name="20% - Énfasis3 74 5" xfId="1330"/>
    <cellStyle name="20% - Énfasis3 74 6" xfId="1331"/>
    <cellStyle name="20% - Énfasis3 74 7" xfId="1332"/>
    <cellStyle name="20% - Énfasis3 74 8" xfId="1333"/>
    <cellStyle name="20% - Énfasis3 74 9" xfId="1334"/>
    <cellStyle name="20% - Énfasis3 75 10" xfId="1335"/>
    <cellStyle name="20% - Énfasis3 75 11" xfId="1336"/>
    <cellStyle name="20% - Énfasis3 75 2" xfId="1337"/>
    <cellStyle name="20% - Énfasis3 75 3" xfId="1338"/>
    <cellStyle name="20% - Énfasis3 75 4" xfId="1339"/>
    <cellStyle name="20% - Énfasis3 75 5" xfId="1340"/>
    <cellStyle name="20% - Énfasis3 75 6" xfId="1341"/>
    <cellStyle name="20% - Énfasis3 75 7" xfId="1342"/>
    <cellStyle name="20% - Énfasis3 75 8" xfId="1343"/>
    <cellStyle name="20% - Énfasis3 75 9" xfId="1344"/>
    <cellStyle name="20% - Énfasis3 76 10" xfId="1345"/>
    <cellStyle name="20% - Énfasis3 76 11" xfId="1346"/>
    <cellStyle name="20% - Énfasis3 76 2" xfId="1347"/>
    <cellStyle name="20% - Énfasis3 76 3" xfId="1348"/>
    <cellStyle name="20% - Énfasis3 76 4" xfId="1349"/>
    <cellStyle name="20% - Énfasis3 76 5" xfId="1350"/>
    <cellStyle name="20% - Énfasis3 76 6" xfId="1351"/>
    <cellStyle name="20% - Énfasis3 76 7" xfId="1352"/>
    <cellStyle name="20% - Énfasis3 76 8" xfId="1353"/>
    <cellStyle name="20% - Énfasis3 76 9" xfId="1354"/>
    <cellStyle name="20% - Énfasis3 77 10" xfId="1355"/>
    <cellStyle name="20% - Énfasis3 77 11" xfId="1356"/>
    <cellStyle name="20% - Énfasis3 77 2" xfId="1357"/>
    <cellStyle name="20% - Énfasis3 77 3" xfId="1358"/>
    <cellStyle name="20% - Énfasis3 77 4" xfId="1359"/>
    <cellStyle name="20% - Énfasis3 77 5" xfId="1360"/>
    <cellStyle name="20% - Énfasis3 77 6" xfId="1361"/>
    <cellStyle name="20% - Énfasis3 77 7" xfId="1362"/>
    <cellStyle name="20% - Énfasis3 77 8" xfId="1363"/>
    <cellStyle name="20% - Énfasis3 77 9" xfId="1364"/>
    <cellStyle name="20% - Énfasis3 78 10" xfId="1365"/>
    <cellStyle name="20% - Énfasis3 78 11" xfId="1366"/>
    <cellStyle name="20% - Énfasis3 78 2" xfId="1367"/>
    <cellStyle name="20% - Énfasis3 78 3" xfId="1368"/>
    <cellStyle name="20% - Énfasis3 78 4" xfId="1369"/>
    <cellStyle name="20% - Énfasis3 78 5" xfId="1370"/>
    <cellStyle name="20% - Énfasis3 78 6" xfId="1371"/>
    <cellStyle name="20% - Énfasis3 78 7" xfId="1372"/>
    <cellStyle name="20% - Énfasis3 78 8" xfId="1373"/>
    <cellStyle name="20% - Énfasis3 78 9" xfId="1374"/>
    <cellStyle name="20% - Énfasis3 79 10" xfId="1375"/>
    <cellStyle name="20% - Énfasis3 79 11" xfId="1376"/>
    <cellStyle name="20% - Énfasis3 79 2" xfId="1377"/>
    <cellStyle name="20% - Énfasis3 79 3" xfId="1378"/>
    <cellStyle name="20% - Énfasis3 79 4" xfId="1379"/>
    <cellStyle name="20% - Énfasis3 79 5" xfId="1380"/>
    <cellStyle name="20% - Énfasis3 79 6" xfId="1381"/>
    <cellStyle name="20% - Énfasis3 79 7" xfId="1382"/>
    <cellStyle name="20% - Énfasis3 79 8" xfId="1383"/>
    <cellStyle name="20% - Énfasis3 79 9" xfId="1384"/>
    <cellStyle name="20% - Énfasis3 8" xfId="1385"/>
    <cellStyle name="20% - Énfasis3 8 2" xfId="1386"/>
    <cellStyle name="20% - Énfasis3 8 3" xfId="1387"/>
    <cellStyle name="20% - Énfasis3 80 10" xfId="1388"/>
    <cellStyle name="20% - Énfasis3 80 11" xfId="1389"/>
    <cellStyle name="20% - Énfasis3 80 2" xfId="1390"/>
    <cellStyle name="20% - Énfasis3 80 3" xfId="1391"/>
    <cellStyle name="20% - Énfasis3 80 4" xfId="1392"/>
    <cellStyle name="20% - Énfasis3 80 5" xfId="1393"/>
    <cellStyle name="20% - Énfasis3 80 6" xfId="1394"/>
    <cellStyle name="20% - Énfasis3 80 7" xfId="1395"/>
    <cellStyle name="20% - Énfasis3 80 8" xfId="1396"/>
    <cellStyle name="20% - Énfasis3 80 9" xfId="1397"/>
    <cellStyle name="20% - Énfasis3 81 10" xfId="1398"/>
    <cellStyle name="20% - Énfasis3 81 11" xfId="1399"/>
    <cellStyle name="20% - Énfasis3 81 2" xfId="1400"/>
    <cellStyle name="20% - Énfasis3 81 3" xfId="1401"/>
    <cellStyle name="20% - Énfasis3 81 4" xfId="1402"/>
    <cellStyle name="20% - Énfasis3 81 5" xfId="1403"/>
    <cellStyle name="20% - Énfasis3 81 6" xfId="1404"/>
    <cellStyle name="20% - Énfasis3 81 7" xfId="1405"/>
    <cellStyle name="20% - Énfasis3 81 8" xfId="1406"/>
    <cellStyle name="20% - Énfasis3 81 9" xfId="1407"/>
    <cellStyle name="20% - Énfasis3 82 10" xfId="1408"/>
    <cellStyle name="20% - Énfasis3 82 11" xfId="1409"/>
    <cellStyle name="20% - Énfasis3 82 2" xfId="1410"/>
    <cellStyle name="20% - Énfasis3 82 3" xfId="1411"/>
    <cellStyle name="20% - Énfasis3 82 4" xfId="1412"/>
    <cellStyle name="20% - Énfasis3 82 5" xfId="1413"/>
    <cellStyle name="20% - Énfasis3 82 6" xfId="1414"/>
    <cellStyle name="20% - Énfasis3 82 7" xfId="1415"/>
    <cellStyle name="20% - Énfasis3 82 8" xfId="1416"/>
    <cellStyle name="20% - Énfasis3 82 9" xfId="1417"/>
    <cellStyle name="20% - Énfasis3 83 10" xfId="1418"/>
    <cellStyle name="20% - Énfasis3 83 11" xfId="1419"/>
    <cellStyle name="20% - Énfasis3 83 2" xfId="1420"/>
    <cellStyle name="20% - Énfasis3 83 3" xfId="1421"/>
    <cellStyle name="20% - Énfasis3 83 4" xfId="1422"/>
    <cellStyle name="20% - Énfasis3 83 5" xfId="1423"/>
    <cellStyle name="20% - Énfasis3 83 6" xfId="1424"/>
    <cellStyle name="20% - Énfasis3 83 7" xfId="1425"/>
    <cellStyle name="20% - Énfasis3 83 8" xfId="1426"/>
    <cellStyle name="20% - Énfasis3 83 9" xfId="1427"/>
    <cellStyle name="20% - Énfasis3 84 10" xfId="1428"/>
    <cellStyle name="20% - Énfasis3 84 11" xfId="1429"/>
    <cellStyle name="20% - Énfasis3 84 2" xfId="1430"/>
    <cellStyle name="20% - Énfasis3 84 3" xfId="1431"/>
    <cellStyle name="20% - Énfasis3 84 4" xfId="1432"/>
    <cellStyle name="20% - Énfasis3 84 5" xfId="1433"/>
    <cellStyle name="20% - Énfasis3 84 6" xfId="1434"/>
    <cellStyle name="20% - Énfasis3 84 7" xfId="1435"/>
    <cellStyle name="20% - Énfasis3 84 8" xfId="1436"/>
    <cellStyle name="20% - Énfasis3 84 9" xfId="1437"/>
    <cellStyle name="20% - Énfasis3 85 10" xfId="1438"/>
    <cellStyle name="20% - Énfasis3 85 11" xfId="1439"/>
    <cellStyle name="20% - Énfasis3 85 2" xfId="1440"/>
    <cellStyle name="20% - Énfasis3 85 3" xfId="1441"/>
    <cellStyle name="20% - Énfasis3 85 4" xfId="1442"/>
    <cellStyle name="20% - Énfasis3 85 5" xfId="1443"/>
    <cellStyle name="20% - Énfasis3 85 6" xfId="1444"/>
    <cellStyle name="20% - Énfasis3 85 7" xfId="1445"/>
    <cellStyle name="20% - Énfasis3 85 8" xfId="1446"/>
    <cellStyle name="20% - Énfasis3 85 9" xfId="1447"/>
    <cellStyle name="20% - Énfasis3 86 10" xfId="1448"/>
    <cellStyle name="20% - Énfasis3 86 11" xfId="1449"/>
    <cellStyle name="20% - Énfasis3 86 2" xfId="1450"/>
    <cellStyle name="20% - Énfasis3 86 3" xfId="1451"/>
    <cellStyle name="20% - Énfasis3 86 4" xfId="1452"/>
    <cellStyle name="20% - Énfasis3 86 5" xfId="1453"/>
    <cellStyle name="20% - Énfasis3 86 6" xfId="1454"/>
    <cellStyle name="20% - Énfasis3 86 7" xfId="1455"/>
    <cellStyle name="20% - Énfasis3 86 8" xfId="1456"/>
    <cellStyle name="20% - Énfasis3 86 9" xfId="1457"/>
    <cellStyle name="20% - Énfasis3 87 10" xfId="1458"/>
    <cellStyle name="20% - Énfasis3 87 11" xfId="1459"/>
    <cellStyle name="20% - Énfasis3 87 2" xfId="1460"/>
    <cellStyle name="20% - Énfasis3 87 3" xfId="1461"/>
    <cellStyle name="20% - Énfasis3 87 4" xfId="1462"/>
    <cellStyle name="20% - Énfasis3 87 5" xfId="1463"/>
    <cellStyle name="20% - Énfasis3 87 6" xfId="1464"/>
    <cellStyle name="20% - Énfasis3 87 7" xfId="1465"/>
    <cellStyle name="20% - Énfasis3 87 8" xfId="1466"/>
    <cellStyle name="20% - Énfasis3 87 9" xfId="1467"/>
    <cellStyle name="20% - Énfasis3 88 2" xfId="1468"/>
    <cellStyle name="20% - Énfasis3 89 2" xfId="1469"/>
    <cellStyle name="20% - Énfasis3 9" xfId="1470"/>
    <cellStyle name="20% - Énfasis3 9 2" xfId="1471"/>
    <cellStyle name="20% - Énfasis3 9 3" xfId="1472"/>
    <cellStyle name="20% - Énfasis3 90 2" xfId="1473"/>
    <cellStyle name="20% - Énfasis3 91 2" xfId="1474"/>
    <cellStyle name="20% - Énfasis3 92 2" xfId="1475"/>
    <cellStyle name="20% - Énfasis3 93 2" xfId="1476"/>
    <cellStyle name="20% - Énfasis3 94 2" xfId="1477"/>
    <cellStyle name="20% - Énfasis3 95 2" xfId="1478"/>
    <cellStyle name="20% - Énfasis3 96 2" xfId="1479"/>
    <cellStyle name="20% - Énfasis3 97 2" xfId="1480"/>
    <cellStyle name="20% - Énfasis3 98 2" xfId="1481"/>
    <cellStyle name="20% - Énfasis3 99 2" xfId="1482"/>
    <cellStyle name="20% - Énfasis4 10" xfId="1483"/>
    <cellStyle name="20% - Énfasis4 10 2" xfId="1484"/>
    <cellStyle name="20% - Énfasis4 100 2" xfId="1485"/>
    <cellStyle name="20% - Énfasis4 101 2" xfId="1486"/>
    <cellStyle name="20% - Énfasis4 102 2" xfId="1487"/>
    <cellStyle name="20% - Énfasis4 103 2" xfId="1488"/>
    <cellStyle name="20% - Énfasis4 104 2" xfId="1489"/>
    <cellStyle name="20% - Énfasis4 105 2" xfId="1490"/>
    <cellStyle name="20% - Énfasis4 106 2" xfId="1491"/>
    <cellStyle name="20% - Énfasis4 107 2" xfId="1492"/>
    <cellStyle name="20% - Énfasis4 108 2" xfId="1493"/>
    <cellStyle name="20% - Énfasis4 109 2" xfId="1494"/>
    <cellStyle name="20% - Énfasis4 11" xfId="1495"/>
    <cellStyle name="20% - Énfasis4 11 2" xfId="1496"/>
    <cellStyle name="20% - Énfasis4 110 2" xfId="1497"/>
    <cellStyle name="20% - Énfasis4 12" xfId="1498"/>
    <cellStyle name="20% - Énfasis4 12 2" xfId="1499"/>
    <cellStyle name="20% - Énfasis4 13" xfId="1500"/>
    <cellStyle name="20% - Énfasis4 13 2" xfId="1501"/>
    <cellStyle name="20% - Énfasis4 14" xfId="1502"/>
    <cellStyle name="20% - Énfasis4 14 2" xfId="1503"/>
    <cellStyle name="20% - Énfasis4 15" xfId="1504"/>
    <cellStyle name="20% - Énfasis4 15 2" xfId="1505"/>
    <cellStyle name="20% - Énfasis4 16" xfId="1506"/>
    <cellStyle name="20% - Énfasis4 16 2" xfId="1507"/>
    <cellStyle name="20% - Énfasis4 16 3" xfId="1508"/>
    <cellStyle name="20% - Énfasis4 17" xfId="1509"/>
    <cellStyle name="20% - Énfasis4 17 2" xfId="1510"/>
    <cellStyle name="20% - Énfasis4 17 3" xfId="1511"/>
    <cellStyle name="20% - Énfasis4 18" xfId="1512"/>
    <cellStyle name="20% - Énfasis4 18 2" xfId="1513"/>
    <cellStyle name="20% - Énfasis4 18 3" xfId="1514"/>
    <cellStyle name="20% - Énfasis4 19" xfId="1515"/>
    <cellStyle name="20% - Énfasis4 19 2" xfId="1516"/>
    <cellStyle name="20% - Énfasis4 19 3" xfId="1517"/>
    <cellStyle name="20% - Énfasis4 2" xfId="1518"/>
    <cellStyle name="20% - Énfasis4 2 2" xfId="1519"/>
    <cellStyle name="20% - Énfasis4 2 2 2" xfId="1520"/>
    <cellStyle name="20% - Énfasis4 2 2 2 2" xfId="1521"/>
    <cellStyle name="20% - Énfasis4 2 2 3" xfId="1522"/>
    <cellStyle name="20% - Énfasis4 2 3" xfId="1523"/>
    <cellStyle name="20% - Énfasis4 2 3 2" xfId="1524"/>
    <cellStyle name="20% - Énfasis4 2 4" xfId="1525"/>
    <cellStyle name="20% - Énfasis4 2 5" xfId="1526"/>
    <cellStyle name="20% - Énfasis4 20" xfId="1527"/>
    <cellStyle name="20% - Énfasis4 20 2" xfId="1528"/>
    <cellStyle name="20% - Énfasis4 20 3" xfId="1529"/>
    <cellStyle name="20% - Énfasis4 21" xfId="1530"/>
    <cellStyle name="20% - Énfasis4 21 10" xfId="1531"/>
    <cellStyle name="20% - Énfasis4 21 2" xfId="1532"/>
    <cellStyle name="20% - Énfasis4 21 2 10" xfId="1533"/>
    <cellStyle name="20% - Énfasis4 21 2 2" xfId="1534"/>
    <cellStyle name="20% - Énfasis4 21 2 3" xfId="1535"/>
    <cellStyle name="20% - Énfasis4 21 2 4" xfId="1536"/>
    <cellStyle name="20% - Énfasis4 21 2 5" xfId="1537"/>
    <cellStyle name="20% - Énfasis4 21 2 6" xfId="1538"/>
    <cellStyle name="20% - Énfasis4 21 2 7" xfId="1539"/>
    <cellStyle name="20% - Énfasis4 21 2 8" xfId="1540"/>
    <cellStyle name="20% - Énfasis4 21 2 9" xfId="1541"/>
    <cellStyle name="20% - Énfasis4 21 3" xfId="1542"/>
    <cellStyle name="20% - Énfasis4 21 4" xfId="1543"/>
    <cellStyle name="20% - Énfasis4 21 5" xfId="1544"/>
    <cellStyle name="20% - Énfasis4 21 6" xfId="1545"/>
    <cellStyle name="20% - Énfasis4 21 7" xfId="1546"/>
    <cellStyle name="20% - Énfasis4 21 8" xfId="1547"/>
    <cellStyle name="20% - Énfasis4 21 9" xfId="1548"/>
    <cellStyle name="20% - Énfasis4 22" xfId="1549"/>
    <cellStyle name="20% - Énfasis4 22 2" xfId="1550"/>
    <cellStyle name="20% - Énfasis4 22 3" xfId="1551"/>
    <cellStyle name="20% - Énfasis4 23" xfId="1552"/>
    <cellStyle name="20% - Énfasis4 23 2" xfId="1553"/>
    <cellStyle name="20% - Énfasis4 23 3" xfId="1554"/>
    <cellStyle name="20% - Énfasis4 23 4" xfId="1555"/>
    <cellStyle name="20% - Énfasis4 24" xfId="1556"/>
    <cellStyle name="20% - Énfasis4 24 2" xfId="1557"/>
    <cellStyle name="20% - Énfasis4 24 3" xfId="1558"/>
    <cellStyle name="20% - Énfasis4 24 4" xfId="1559"/>
    <cellStyle name="20% - Énfasis4 25" xfId="1560"/>
    <cellStyle name="20% - Énfasis4 25 2" xfId="1561"/>
    <cellStyle name="20% - Énfasis4 25 3" xfId="1562"/>
    <cellStyle name="20% - Énfasis4 25 4" xfId="1563"/>
    <cellStyle name="20% - Énfasis4 26" xfId="1564"/>
    <cellStyle name="20% - Énfasis4 26 2" xfId="1565"/>
    <cellStyle name="20% - Énfasis4 26 2 2" xfId="1566"/>
    <cellStyle name="20% - Énfasis4 26 2 3" xfId="1567"/>
    <cellStyle name="20% - Énfasis4 26 3" xfId="1568"/>
    <cellStyle name="20% - Énfasis4 26 4" xfId="1569"/>
    <cellStyle name="20% - Énfasis4 26 5" xfId="1570"/>
    <cellStyle name="20% - Énfasis4 26 6" xfId="1571"/>
    <cellStyle name="20% - Énfasis4 27" xfId="1572"/>
    <cellStyle name="20% - Énfasis4 27 2" xfId="1573"/>
    <cellStyle name="20% - Énfasis4 27 3" xfId="1574"/>
    <cellStyle name="20% - Énfasis4 27 4" xfId="1575"/>
    <cellStyle name="20% - Énfasis4 27 5" xfId="1576"/>
    <cellStyle name="20% - Énfasis4 27 6" xfId="1577"/>
    <cellStyle name="20% - Énfasis4 28" xfId="1578"/>
    <cellStyle name="20% - Énfasis4 28 2" xfId="1579"/>
    <cellStyle name="20% - Énfasis4 28 3" xfId="1580"/>
    <cellStyle name="20% - Énfasis4 28 4" xfId="1581"/>
    <cellStyle name="20% - Énfasis4 29" xfId="1582"/>
    <cellStyle name="20% - Énfasis4 29 2" xfId="1583"/>
    <cellStyle name="20% - Énfasis4 29 3" xfId="1584"/>
    <cellStyle name="20% - Énfasis4 29 4" xfId="1585"/>
    <cellStyle name="20% - Énfasis4 3" xfId="1586"/>
    <cellStyle name="20% - Énfasis4 3 2" xfId="1587"/>
    <cellStyle name="20% - Énfasis4 3 2 2" xfId="1588"/>
    <cellStyle name="20% - Énfasis4 3 3" xfId="1589"/>
    <cellStyle name="20% - Énfasis4 3 4" xfId="1590"/>
    <cellStyle name="20% - Énfasis4 30" xfId="1591"/>
    <cellStyle name="20% - Énfasis4 30 2" xfId="1592"/>
    <cellStyle name="20% - Énfasis4 30 3" xfId="1593"/>
    <cellStyle name="20% - Énfasis4 30 4" xfId="1594"/>
    <cellStyle name="20% - Énfasis4 31" xfId="1595"/>
    <cellStyle name="20% - Énfasis4 31 2" xfId="1596"/>
    <cellStyle name="20% - Énfasis4 32" xfId="1597"/>
    <cellStyle name="20% - Énfasis4 32 2" xfId="1598"/>
    <cellStyle name="20% - Énfasis4 33" xfId="1599"/>
    <cellStyle name="20% - Énfasis4 34" xfId="1600"/>
    <cellStyle name="20% - Énfasis4 35" xfId="1601"/>
    <cellStyle name="20% - Énfasis4 36" xfId="1602"/>
    <cellStyle name="20% - Énfasis4 37" xfId="1603"/>
    <cellStyle name="20% - Énfasis4 38" xfId="1604"/>
    <cellStyle name="20% - Énfasis4 39" xfId="1605"/>
    <cellStyle name="20% - Énfasis4 4" xfId="1606"/>
    <cellStyle name="20% - Énfasis4 4 2" xfId="1607"/>
    <cellStyle name="20% - Énfasis4 4 3" xfId="1608"/>
    <cellStyle name="20% - Énfasis4 40" xfId="1609"/>
    <cellStyle name="20% - Énfasis4 41" xfId="1610"/>
    <cellStyle name="20% - Énfasis4 42" xfId="1611"/>
    <cellStyle name="20% - Énfasis4 43" xfId="1612"/>
    <cellStyle name="20% - Énfasis4 44" xfId="1613"/>
    <cellStyle name="20% - Énfasis4 45" xfId="1614"/>
    <cellStyle name="20% - Énfasis4 46" xfId="1615"/>
    <cellStyle name="20% - Énfasis4 47" xfId="1616"/>
    <cellStyle name="20% - Énfasis4 48" xfId="1617"/>
    <cellStyle name="20% - Énfasis4 49" xfId="1618"/>
    <cellStyle name="20% - Énfasis4 5" xfId="1619"/>
    <cellStyle name="20% - Énfasis4 5 2" xfId="1620"/>
    <cellStyle name="20% - Énfasis4 5 3" xfId="1621"/>
    <cellStyle name="20% - Énfasis4 50" xfId="1622"/>
    <cellStyle name="20% - Énfasis4 51" xfId="1623"/>
    <cellStyle name="20% - Énfasis4 52" xfId="1624"/>
    <cellStyle name="20% - Énfasis4 53" xfId="1625"/>
    <cellStyle name="20% - Énfasis4 54" xfId="1626"/>
    <cellStyle name="20% - Énfasis4 55" xfId="1627"/>
    <cellStyle name="20% - Énfasis4 56" xfId="1628"/>
    <cellStyle name="20% - Énfasis4 57" xfId="1629"/>
    <cellStyle name="20% - Énfasis4 58" xfId="1630"/>
    <cellStyle name="20% - Énfasis4 59" xfId="1631"/>
    <cellStyle name="20% - Énfasis4 6" xfId="1632"/>
    <cellStyle name="20% - Énfasis4 6 2" xfId="1633"/>
    <cellStyle name="20% - Énfasis4 6 3" xfId="1634"/>
    <cellStyle name="20% - Énfasis4 60" xfId="1635"/>
    <cellStyle name="20% - Énfasis4 61" xfId="1636"/>
    <cellStyle name="20% - Énfasis4 61 10" xfId="1637"/>
    <cellStyle name="20% - Énfasis4 61 11" xfId="1638"/>
    <cellStyle name="20% - Énfasis4 61 2" xfId="1639"/>
    <cellStyle name="20% - Énfasis4 61 3" xfId="1640"/>
    <cellStyle name="20% - Énfasis4 61 4" xfId="1641"/>
    <cellStyle name="20% - Énfasis4 61 5" xfId="1642"/>
    <cellStyle name="20% - Énfasis4 61 6" xfId="1643"/>
    <cellStyle name="20% - Énfasis4 61 7" xfId="1644"/>
    <cellStyle name="20% - Énfasis4 61 8" xfId="1645"/>
    <cellStyle name="20% - Énfasis4 61 9" xfId="1646"/>
    <cellStyle name="20% - Énfasis4 62" xfId="1647"/>
    <cellStyle name="20% - Énfasis4 62 10" xfId="1648"/>
    <cellStyle name="20% - Énfasis4 62 11" xfId="1649"/>
    <cellStyle name="20% - Énfasis4 62 2" xfId="1650"/>
    <cellStyle name="20% - Énfasis4 62 3" xfId="1651"/>
    <cellStyle name="20% - Énfasis4 62 4" xfId="1652"/>
    <cellStyle name="20% - Énfasis4 62 5" xfId="1653"/>
    <cellStyle name="20% - Énfasis4 62 6" xfId="1654"/>
    <cellStyle name="20% - Énfasis4 62 7" xfId="1655"/>
    <cellStyle name="20% - Énfasis4 62 8" xfId="1656"/>
    <cellStyle name="20% - Énfasis4 62 9" xfId="1657"/>
    <cellStyle name="20% - Énfasis4 63 10" xfId="1658"/>
    <cellStyle name="20% - Énfasis4 63 11" xfId="1659"/>
    <cellStyle name="20% - Énfasis4 63 2" xfId="1660"/>
    <cellStyle name="20% - Énfasis4 63 3" xfId="1661"/>
    <cellStyle name="20% - Énfasis4 63 4" xfId="1662"/>
    <cellStyle name="20% - Énfasis4 63 5" xfId="1663"/>
    <cellStyle name="20% - Énfasis4 63 6" xfId="1664"/>
    <cellStyle name="20% - Énfasis4 63 7" xfId="1665"/>
    <cellStyle name="20% - Énfasis4 63 8" xfId="1666"/>
    <cellStyle name="20% - Énfasis4 63 9" xfId="1667"/>
    <cellStyle name="20% - Énfasis4 64 10" xfId="1668"/>
    <cellStyle name="20% - Énfasis4 64 11" xfId="1669"/>
    <cellStyle name="20% - Énfasis4 64 2" xfId="1670"/>
    <cellStyle name="20% - Énfasis4 64 3" xfId="1671"/>
    <cellStyle name="20% - Énfasis4 64 4" xfId="1672"/>
    <cellStyle name="20% - Énfasis4 64 5" xfId="1673"/>
    <cellStyle name="20% - Énfasis4 64 6" xfId="1674"/>
    <cellStyle name="20% - Énfasis4 64 7" xfId="1675"/>
    <cellStyle name="20% - Énfasis4 64 8" xfId="1676"/>
    <cellStyle name="20% - Énfasis4 64 9" xfId="1677"/>
    <cellStyle name="20% - Énfasis4 65 10" xfId="1678"/>
    <cellStyle name="20% - Énfasis4 65 11" xfId="1679"/>
    <cellStyle name="20% - Énfasis4 65 2" xfId="1680"/>
    <cellStyle name="20% - Énfasis4 65 3" xfId="1681"/>
    <cellStyle name="20% - Énfasis4 65 4" xfId="1682"/>
    <cellStyle name="20% - Énfasis4 65 5" xfId="1683"/>
    <cellStyle name="20% - Énfasis4 65 6" xfId="1684"/>
    <cellStyle name="20% - Énfasis4 65 7" xfId="1685"/>
    <cellStyle name="20% - Énfasis4 65 8" xfId="1686"/>
    <cellStyle name="20% - Énfasis4 65 9" xfId="1687"/>
    <cellStyle name="20% - Énfasis4 66 10" xfId="1688"/>
    <cellStyle name="20% - Énfasis4 66 11" xfId="1689"/>
    <cellStyle name="20% - Énfasis4 66 2" xfId="1690"/>
    <cellStyle name="20% - Énfasis4 66 3" xfId="1691"/>
    <cellStyle name="20% - Énfasis4 66 4" xfId="1692"/>
    <cellStyle name="20% - Énfasis4 66 5" xfId="1693"/>
    <cellStyle name="20% - Énfasis4 66 6" xfId="1694"/>
    <cellStyle name="20% - Énfasis4 66 7" xfId="1695"/>
    <cellStyle name="20% - Énfasis4 66 8" xfId="1696"/>
    <cellStyle name="20% - Énfasis4 66 9" xfId="1697"/>
    <cellStyle name="20% - Énfasis4 67 10" xfId="1698"/>
    <cellStyle name="20% - Énfasis4 67 11" xfId="1699"/>
    <cellStyle name="20% - Énfasis4 67 2" xfId="1700"/>
    <cellStyle name="20% - Énfasis4 67 3" xfId="1701"/>
    <cellStyle name="20% - Énfasis4 67 4" xfId="1702"/>
    <cellStyle name="20% - Énfasis4 67 5" xfId="1703"/>
    <cellStyle name="20% - Énfasis4 67 6" xfId="1704"/>
    <cellStyle name="20% - Énfasis4 67 7" xfId="1705"/>
    <cellStyle name="20% - Énfasis4 67 8" xfId="1706"/>
    <cellStyle name="20% - Énfasis4 67 9" xfId="1707"/>
    <cellStyle name="20% - Énfasis4 68 10" xfId="1708"/>
    <cellStyle name="20% - Énfasis4 68 11" xfId="1709"/>
    <cellStyle name="20% - Énfasis4 68 2" xfId="1710"/>
    <cellStyle name="20% - Énfasis4 68 3" xfId="1711"/>
    <cellStyle name="20% - Énfasis4 68 4" xfId="1712"/>
    <cellStyle name="20% - Énfasis4 68 5" xfId="1713"/>
    <cellStyle name="20% - Énfasis4 68 6" xfId="1714"/>
    <cellStyle name="20% - Énfasis4 68 7" xfId="1715"/>
    <cellStyle name="20% - Énfasis4 68 8" xfId="1716"/>
    <cellStyle name="20% - Énfasis4 68 9" xfId="1717"/>
    <cellStyle name="20% - Énfasis4 69 10" xfId="1718"/>
    <cellStyle name="20% - Énfasis4 69 11" xfId="1719"/>
    <cellStyle name="20% - Énfasis4 69 2" xfId="1720"/>
    <cellStyle name="20% - Énfasis4 69 3" xfId="1721"/>
    <cellStyle name="20% - Énfasis4 69 4" xfId="1722"/>
    <cellStyle name="20% - Énfasis4 69 5" xfId="1723"/>
    <cellStyle name="20% - Énfasis4 69 6" xfId="1724"/>
    <cellStyle name="20% - Énfasis4 69 7" xfId="1725"/>
    <cellStyle name="20% - Énfasis4 69 8" xfId="1726"/>
    <cellStyle name="20% - Énfasis4 69 9" xfId="1727"/>
    <cellStyle name="20% - Énfasis4 7" xfId="1728"/>
    <cellStyle name="20% - Énfasis4 7 2" xfId="1729"/>
    <cellStyle name="20% - Énfasis4 7 3" xfId="1730"/>
    <cellStyle name="20% - Énfasis4 70 10" xfId="1731"/>
    <cellStyle name="20% - Énfasis4 70 11" xfId="1732"/>
    <cellStyle name="20% - Énfasis4 70 2" xfId="1733"/>
    <cellStyle name="20% - Énfasis4 70 3" xfId="1734"/>
    <cellStyle name="20% - Énfasis4 70 4" xfId="1735"/>
    <cellStyle name="20% - Énfasis4 70 5" xfId="1736"/>
    <cellStyle name="20% - Énfasis4 70 6" xfId="1737"/>
    <cellStyle name="20% - Énfasis4 70 7" xfId="1738"/>
    <cellStyle name="20% - Énfasis4 70 8" xfId="1739"/>
    <cellStyle name="20% - Énfasis4 70 9" xfId="1740"/>
    <cellStyle name="20% - Énfasis4 71 10" xfId="1741"/>
    <cellStyle name="20% - Énfasis4 71 11" xfId="1742"/>
    <cellStyle name="20% - Énfasis4 71 2" xfId="1743"/>
    <cellStyle name="20% - Énfasis4 71 3" xfId="1744"/>
    <cellStyle name="20% - Énfasis4 71 4" xfId="1745"/>
    <cellStyle name="20% - Énfasis4 71 5" xfId="1746"/>
    <cellStyle name="20% - Énfasis4 71 6" xfId="1747"/>
    <cellStyle name="20% - Énfasis4 71 7" xfId="1748"/>
    <cellStyle name="20% - Énfasis4 71 8" xfId="1749"/>
    <cellStyle name="20% - Énfasis4 71 9" xfId="1750"/>
    <cellStyle name="20% - Énfasis4 72 10" xfId="1751"/>
    <cellStyle name="20% - Énfasis4 72 11" xfId="1752"/>
    <cellStyle name="20% - Énfasis4 72 2" xfId="1753"/>
    <cellStyle name="20% - Énfasis4 72 3" xfId="1754"/>
    <cellStyle name="20% - Énfasis4 72 4" xfId="1755"/>
    <cellStyle name="20% - Énfasis4 72 5" xfId="1756"/>
    <cellStyle name="20% - Énfasis4 72 6" xfId="1757"/>
    <cellStyle name="20% - Énfasis4 72 7" xfId="1758"/>
    <cellStyle name="20% - Énfasis4 72 8" xfId="1759"/>
    <cellStyle name="20% - Énfasis4 72 9" xfId="1760"/>
    <cellStyle name="20% - Énfasis4 73 10" xfId="1761"/>
    <cellStyle name="20% - Énfasis4 73 11" xfId="1762"/>
    <cellStyle name="20% - Énfasis4 73 2" xfId="1763"/>
    <cellStyle name="20% - Énfasis4 73 3" xfId="1764"/>
    <cellStyle name="20% - Énfasis4 73 4" xfId="1765"/>
    <cellStyle name="20% - Énfasis4 73 5" xfId="1766"/>
    <cellStyle name="20% - Énfasis4 73 6" xfId="1767"/>
    <cellStyle name="20% - Énfasis4 73 7" xfId="1768"/>
    <cellStyle name="20% - Énfasis4 73 8" xfId="1769"/>
    <cellStyle name="20% - Énfasis4 73 9" xfId="1770"/>
    <cellStyle name="20% - Énfasis4 74 10" xfId="1771"/>
    <cellStyle name="20% - Énfasis4 74 11" xfId="1772"/>
    <cellStyle name="20% - Énfasis4 74 2" xfId="1773"/>
    <cellStyle name="20% - Énfasis4 74 3" xfId="1774"/>
    <cellStyle name="20% - Énfasis4 74 4" xfId="1775"/>
    <cellStyle name="20% - Énfasis4 74 5" xfId="1776"/>
    <cellStyle name="20% - Énfasis4 74 6" xfId="1777"/>
    <cellStyle name="20% - Énfasis4 74 7" xfId="1778"/>
    <cellStyle name="20% - Énfasis4 74 8" xfId="1779"/>
    <cellStyle name="20% - Énfasis4 74 9" xfId="1780"/>
    <cellStyle name="20% - Énfasis4 75 10" xfId="1781"/>
    <cellStyle name="20% - Énfasis4 75 11" xfId="1782"/>
    <cellStyle name="20% - Énfasis4 75 2" xfId="1783"/>
    <cellStyle name="20% - Énfasis4 75 3" xfId="1784"/>
    <cellStyle name="20% - Énfasis4 75 4" xfId="1785"/>
    <cellStyle name="20% - Énfasis4 75 5" xfId="1786"/>
    <cellStyle name="20% - Énfasis4 75 6" xfId="1787"/>
    <cellStyle name="20% - Énfasis4 75 7" xfId="1788"/>
    <cellStyle name="20% - Énfasis4 75 8" xfId="1789"/>
    <cellStyle name="20% - Énfasis4 75 9" xfId="1790"/>
    <cellStyle name="20% - Énfasis4 76 10" xfId="1791"/>
    <cellStyle name="20% - Énfasis4 76 11" xfId="1792"/>
    <cellStyle name="20% - Énfasis4 76 2" xfId="1793"/>
    <cellStyle name="20% - Énfasis4 76 3" xfId="1794"/>
    <cellStyle name="20% - Énfasis4 76 4" xfId="1795"/>
    <cellStyle name="20% - Énfasis4 76 5" xfId="1796"/>
    <cellStyle name="20% - Énfasis4 76 6" xfId="1797"/>
    <cellStyle name="20% - Énfasis4 76 7" xfId="1798"/>
    <cellStyle name="20% - Énfasis4 76 8" xfId="1799"/>
    <cellStyle name="20% - Énfasis4 76 9" xfId="1800"/>
    <cellStyle name="20% - Énfasis4 77 10" xfId="1801"/>
    <cellStyle name="20% - Énfasis4 77 11" xfId="1802"/>
    <cellStyle name="20% - Énfasis4 77 2" xfId="1803"/>
    <cellStyle name="20% - Énfasis4 77 3" xfId="1804"/>
    <cellStyle name="20% - Énfasis4 77 4" xfId="1805"/>
    <cellStyle name="20% - Énfasis4 77 5" xfId="1806"/>
    <cellStyle name="20% - Énfasis4 77 6" xfId="1807"/>
    <cellStyle name="20% - Énfasis4 77 7" xfId="1808"/>
    <cellStyle name="20% - Énfasis4 77 8" xfId="1809"/>
    <cellStyle name="20% - Énfasis4 77 9" xfId="1810"/>
    <cellStyle name="20% - Énfasis4 78 10" xfId="1811"/>
    <cellStyle name="20% - Énfasis4 78 11" xfId="1812"/>
    <cellStyle name="20% - Énfasis4 78 2" xfId="1813"/>
    <cellStyle name="20% - Énfasis4 78 3" xfId="1814"/>
    <cellStyle name="20% - Énfasis4 78 4" xfId="1815"/>
    <cellStyle name="20% - Énfasis4 78 5" xfId="1816"/>
    <cellStyle name="20% - Énfasis4 78 6" xfId="1817"/>
    <cellStyle name="20% - Énfasis4 78 7" xfId="1818"/>
    <cellStyle name="20% - Énfasis4 78 8" xfId="1819"/>
    <cellStyle name="20% - Énfasis4 78 9" xfId="1820"/>
    <cellStyle name="20% - Énfasis4 79 10" xfId="1821"/>
    <cellStyle name="20% - Énfasis4 79 11" xfId="1822"/>
    <cellStyle name="20% - Énfasis4 79 2" xfId="1823"/>
    <cellStyle name="20% - Énfasis4 79 3" xfId="1824"/>
    <cellStyle name="20% - Énfasis4 79 4" xfId="1825"/>
    <cellStyle name="20% - Énfasis4 79 5" xfId="1826"/>
    <cellStyle name="20% - Énfasis4 79 6" xfId="1827"/>
    <cellStyle name="20% - Énfasis4 79 7" xfId="1828"/>
    <cellStyle name="20% - Énfasis4 79 8" xfId="1829"/>
    <cellStyle name="20% - Énfasis4 79 9" xfId="1830"/>
    <cellStyle name="20% - Énfasis4 8" xfId="1831"/>
    <cellStyle name="20% - Énfasis4 8 2" xfId="1832"/>
    <cellStyle name="20% - Énfasis4 8 3" xfId="1833"/>
    <cellStyle name="20% - Énfasis4 80 10" xfId="1834"/>
    <cellStyle name="20% - Énfasis4 80 11" xfId="1835"/>
    <cellStyle name="20% - Énfasis4 80 2" xfId="1836"/>
    <cellStyle name="20% - Énfasis4 80 3" xfId="1837"/>
    <cellStyle name="20% - Énfasis4 80 4" xfId="1838"/>
    <cellStyle name="20% - Énfasis4 80 5" xfId="1839"/>
    <cellStyle name="20% - Énfasis4 80 6" xfId="1840"/>
    <cellStyle name="20% - Énfasis4 80 7" xfId="1841"/>
    <cellStyle name="20% - Énfasis4 80 8" xfId="1842"/>
    <cellStyle name="20% - Énfasis4 80 9" xfId="1843"/>
    <cellStyle name="20% - Énfasis4 81 10" xfId="1844"/>
    <cellStyle name="20% - Énfasis4 81 11" xfId="1845"/>
    <cellStyle name="20% - Énfasis4 81 2" xfId="1846"/>
    <cellStyle name="20% - Énfasis4 81 3" xfId="1847"/>
    <cellStyle name="20% - Énfasis4 81 4" xfId="1848"/>
    <cellStyle name="20% - Énfasis4 81 5" xfId="1849"/>
    <cellStyle name="20% - Énfasis4 81 6" xfId="1850"/>
    <cellStyle name="20% - Énfasis4 81 7" xfId="1851"/>
    <cellStyle name="20% - Énfasis4 81 8" xfId="1852"/>
    <cellStyle name="20% - Énfasis4 81 9" xfId="1853"/>
    <cellStyle name="20% - Énfasis4 82 10" xfId="1854"/>
    <cellStyle name="20% - Énfasis4 82 11" xfId="1855"/>
    <cellStyle name="20% - Énfasis4 82 2" xfId="1856"/>
    <cellStyle name="20% - Énfasis4 82 3" xfId="1857"/>
    <cellStyle name="20% - Énfasis4 82 4" xfId="1858"/>
    <cellStyle name="20% - Énfasis4 82 5" xfId="1859"/>
    <cellStyle name="20% - Énfasis4 82 6" xfId="1860"/>
    <cellStyle name="20% - Énfasis4 82 7" xfId="1861"/>
    <cellStyle name="20% - Énfasis4 82 8" xfId="1862"/>
    <cellStyle name="20% - Énfasis4 82 9" xfId="1863"/>
    <cellStyle name="20% - Énfasis4 83 10" xfId="1864"/>
    <cellStyle name="20% - Énfasis4 83 11" xfId="1865"/>
    <cellStyle name="20% - Énfasis4 83 2" xfId="1866"/>
    <cellStyle name="20% - Énfasis4 83 3" xfId="1867"/>
    <cellStyle name="20% - Énfasis4 83 4" xfId="1868"/>
    <cellStyle name="20% - Énfasis4 83 5" xfId="1869"/>
    <cellStyle name="20% - Énfasis4 83 6" xfId="1870"/>
    <cellStyle name="20% - Énfasis4 83 7" xfId="1871"/>
    <cellStyle name="20% - Énfasis4 83 8" xfId="1872"/>
    <cellStyle name="20% - Énfasis4 83 9" xfId="1873"/>
    <cellStyle name="20% - Énfasis4 84 10" xfId="1874"/>
    <cellStyle name="20% - Énfasis4 84 11" xfId="1875"/>
    <cellStyle name="20% - Énfasis4 84 2" xfId="1876"/>
    <cellStyle name="20% - Énfasis4 84 3" xfId="1877"/>
    <cellStyle name="20% - Énfasis4 84 4" xfId="1878"/>
    <cellStyle name="20% - Énfasis4 84 5" xfId="1879"/>
    <cellStyle name="20% - Énfasis4 84 6" xfId="1880"/>
    <cellStyle name="20% - Énfasis4 84 7" xfId="1881"/>
    <cellStyle name="20% - Énfasis4 84 8" xfId="1882"/>
    <cellStyle name="20% - Énfasis4 84 9" xfId="1883"/>
    <cellStyle name="20% - Énfasis4 85 10" xfId="1884"/>
    <cellStyle name="20% - Énfasis4 85 11" xfId="1885"/>
    <cellStyle name="20% - Énfasis4 85 2" xfId="1886"/>
    <cellStyle name="20% - Énfasis4 85 3" xfId="1887"/>
    <cellStyle name="20% - Énfasis4 85 4" xfId="1888"/>
    <cellStyle name="20% - Énfasis4 85 5" xfId="1889"/>
    <cellStyle name="20% - Énfasis4 85 6" xfId="1890"/>
    <cellStyle name="20% - Énfasis4 85 7" xfId="1891"/>
    <cellStyle name="20% - Énfasis4 85 8" xfId="1892"/>
    <cellStyle name="20% - Énfasis4 85 9" xfId="1893"/>
    <cellStyle name="20% - Énfasis4 86 10" xfId="1894"/>
    <cellStyle name="20% - Énfasis4 86 11" xfId="1895"/>
    <cellStyle name="20% - Énfasis4 86 2" xfId="1896"/>
    <cellStyle name="20% - Énfasis4 86 3" xfId="1897"/>
    <cellStyle name="20% - Énfasis4 86 4" xfId="1898"/>
    <cellStyle name="20% - Énfasis4 86 5" xfId="1899"/>
    <cellStyle name="20% - Énfasis4 86 6" xfId="1900"/>
    <cellStyle name="20% - Énfasis4 86 7" xfId="1901"/>
    <cellStyle name="20% - Énfasis4 86 8" xfId="1902"/>
    <cellStyle name="20% - Énfasis4 86 9" xfId="1903"/>
    <cellStyle name="20% - Énfasis4 87 10" xfId="1904"/>
    <cellStyle name="20% - Énfasis4 87 11" xfId="1905"/>
    <cellStyle name="20% - Énfasis4 87 2" xfId="1906"/>
    <cellStyle name="20% - Énfasis4 87 3" xfId="1907"/>
    <cellStyle name="20% - Énfasis4 87 4" xfId="1908"/>
    <cellStyle name="20% - Énfasis4 87 5" xfId="1909"/>
    <cellStyle name="20% - Énfasis4 87 6" xfId="1910"/>
    <cellStyle name="20% - Énfasis4 87 7" xfId="1911"/>
    <cellStyle name="20% - Énfasis4 87 8" xfId="1912"/>
    <cellStyle name="20% - Énfasis4 87 9" xfId="1913"/>
    <cellStyle name="20% - Énfasis4 88 2" xfId="1914"/>
    <cellStyle name="20% - Énfasis4 89 2" xfId="1915"/>
    <cellStyle name="20% - Énfasis4 9" xfId="1916"/>
    <cellStyle name="20% - Énfasis4 9 2" xfId="1917"/>
    <cellStyle name="20% - Énfasis4 9 3" xfId="1918"/>
    <cellStyle name="20% - Énfasis4 90 2" xfId="1919"/>
    <cellStyle name="20% - Énfasis4 91 2" xfId="1920"/>
    <cellStyle name="20% - Énfasis4 92 2" xfId="1921"/>
    <cellStyle name="20% - Énfasis4 93 2" xfId="1922"/>
    <cellStyle name="20% - Énfasis4 94 2" xfId="1923"/>
    <cellStyle name="20% - Énfasis4 95 2" xfId="1924"/>
    <cellStyle name="20% - Énfasis4 96 2" xfId="1925"/>
    <cellStyle name="20% - Énfasis4 97 2" xfId="1926"/>
    <cellStyle name="20% - Énfasis4 98 2" xfId="1927"/>
    <cellStyle name="20% - Énfasis4 99 2" xfId="1928"/>
    <cellStyle name="20% - Énfasis5 10" xfId="1929"/>
    <cellStyle name="20% - Énfasis5 10 2" xfId="1930"/>
    <cellStyle name="20% - Énfasis5 100 2" xfId="1931"/>
    <cellStyle name="20% - Énfasis5 101 2" xfId="1932"/>
    <cellStyle name="20% - Énfasis5 102 2" xfId="1933"/>
    <cellStyle name="20% - Énfasis5 103 2" xfId="1934"/>
    <cellStyle name="20% - Énfasis5 104 2" xfId="1935"/>
    <cellStyle name="20% - Énfasis5 105 2" xfId="1936"/>
    <cellStyle name="20% - Énfasis5 106 2" xfId="1937"/>
    <cellStyle name="20% - Énfasis5 107 2" xfId="1938"/>
    <cellStyle name="20% - Énfasis5 108 2" xfId="1939"/>
    <cellStyle name="20% - Énfasis5 109 2" xfId="1940"/>
    <cellStyle name="20% - Énfasis5 11" xfId="1941"/>
    <cellStyle name="20% - Énfasis5 11 2" xfId="1942"/>
    <cellStyle name="20% - Énfasis5 110 2" xfId="1943"/>
    <cellStyle name="20% - Énfasis5 12" xfId="1944"/>
    <cellStyle name="20% - Énfasis5 12 2" xfId="1945"/>
    <cellStyle name="20% - Énfasis5 13" xfId="1946"/>
    <cellStyle name="20% - Énfasis5 13 2" xfId="1947"/>
    <cellStyle name="20% - Énfasis5 14" xfId="1948"/>
    <cellStyle name="20% - Énfasis5 14 2" xfId="1949"/>
    <cellStyle name="20% - Énfasis5 15" xfId="1950"/>
    <cellStyle name="20% - Énfasis5 15 2" xfId="1951"/>
    <cellStyle name="20% - Énfasis5 16" xfId="1952"/>
    <cellStyle name="20% - Énfasis5 16 2" xfId="1953"/>
    <cellStyle name="20% - Énfasis5 16 3" xfId="1954"/>
    <cellStyle name="20% - Énfasis5 17" xfId="1955"/>
    <cellStyle name="20% - Énfasis5 17 2" xfId="1956"/>
    <cellStyle name="20% - Énfasis5 17 3" xfId="1957"/>
    <cellStyle name="20% - Énfasis5 18" xfId="1958"/>
    <cellStyle name="20% - Énfasis5 18 2" xfId="1959"/>
    <cellStyle name="20% - Énfasis5 18 3" xfId="1960"/>
    <cellStyle name="20% - Énfasis5 19" xfId="1961"/>
    <cellStyle name="20% - Énfasis5 19 2" xfId="1962"/>
    <cellStyle name="20% - Énfasis5 19 3" xfId="1963"/>
    <cellStyle name="20% - Énfasis5 2" xfId="1964"/>
    <cellStyle name="20% - Énfasis5 2 2" xfId="1965"/>
    <cellStyle name="20% - Énfasis5 2 2 2" xfId="1966"/>
    <cellStyle name="20% - Énfasis5 2 2 2 2" xfId="1967"/>
    <cellStyle name="20% - Énfasis5 2 2 3" xfId="1968"/>
    <cellStyle name="20% - Énfasis5 2 3" xfId="1969"/>
    <cellStyle name="20% - Énfasis5 2 3 2" xfId="1970"/>
    <cellStyle name="20% - Énfasis5 2 4" xfId="1971"/>
    <cellStyle name="20% - Énfasis5 2 5" xfId="1972"/>
    <cellStyle name="20% - Énfasis5 20" xfId="1973"/>
    <cellStyle name="20% - Énfasis5 20 2" xfId="1974"/>
    <cellStyle name="20% - Énfasis5 20 3" xfId="1975"/>
    <cellStyle name="20% - Énfasis5 21" xfId="1976"/>
    <cellStyle name="20% - Énfasis5 21 10" xfId="1977"/>
    <cellStyle name="20% - Énfasis5 21 2" xfId="1978"/>
    <cellStyle name="20% - Énfasis5 21 2 10" xfId="1979"/>
    <cellStyle name="20% - Énfasis5 21 2 2" xfId="1980"/>
    <cellStyle name="20% - Énfasis5 21 2 3" xfId="1981"/>
    <cellStyle name="20% - Énfasis5 21 2 4" xfId="1982"/>
    <cellStyle name="20% - Énfasis5 21 2 5" xfId="1983"/>
    <cellStyle name="20% - Énfasis5 21 2 6" xfId="1984"/>
    <cellStyle name="20% - Énfasis5 21 2 7" xfId="1985"/>
    <cellStyle name="20% - Énfasis5 21 2 8" xfId="1986"/>
    <cellStyle name="20% - Énfasis5 21 2 9" xfId="1987"/>
    <cellStyle name="20% - Énfasis5 21 3" xfId="1988"/>
    <cellStyle name="20% - Énfasis5 21 4" xfId="1989"/>
    <cellStyle name="20% - Énfasis5 21 5" xfId="1990"/>
    <cellStyle name="20% - Énfasis5 21 6" xfId="1991"/>
    <cellStyle name="20% - Énfasis5 21 7" xfId="1992"/>
    <cellStyle name="20% - Énfasis5 21 8" xfId="1993"/>
    <cellStyle name="20% - Énfasis5 21 9" xfId="1994"/>
    <cellStyle name="20% - Énfasis5 22" xfId="1995"/>
    <cellStyle name="20% - Énfasis5 22 2" xfId="1996"/>
    <cellStyle name="20% - Énfasis5 22 3" xfId="1997"/>
    <cellStyle name="20% - Énfasis5 23" xfId="1998"/>
    <cellStyle name="20% - Énfasis5 23 2" xfId="1999"/>
    <cellStyle name="20% - Énfasis5 23 3" xfId="2000"/>
    <cellStyle name="20% - Énfasis5 23 4" xfId="2001"/>
    <cellStyle name="20% - Énfasis5 24" xfId="2002"/>
    <cellStyle name="20% - Énfasis5 24 2" xfId="2003"/>
    <cellStyle name="20% - Énfasis5 24 3" xfId="2004"/>
    <cellStyle name="20% - Énfasis5 24 4" xfId="2005"/>
    <cellStyle name="20% - Énfasis5 25" xfId="2006"/>
    <cellStyle name="20% - Énfasis5 25 2" xfId="2007"/>
    <cellStyle name="20% - Énfasis5 25 3" xfId="2008"/>
    <cellStyle name="20% - Énfasis5 25 4" xfId="2009"/>
    <cellStyle name="20% - Énfasis5 26" xfId="2010"/>
    <cellStyle name="20% - Énfasis5 26 2" xfId="2011"/>
    <cellStyle name="20% - Énfasis5 26 2 2" xfId="2012"/>
    <cellStyle name="20% - Énfasis5 26 2 3" xfId="2013"/>
    <cellStyle name="20% - Énfasis5 26 3" xfId="2014"/>
    <cellStyle name="20% - Énfasis5 26 4" xfId="2015"/>
    <cellStyle name="20% - Énfasis5 26 5" xfId="2016"/>
    <cellStyle name="20% - Énfasis5 26 6" xfId="2017"/>
    <cellStyle name="20% - Énfasis5 27" xfId="2018"/>
    <cellStyle name="20% - Énfasis5 27 2" xfId="2019"/>
    <cellStyle name="20% - Énfasis5 27 3" xfId="2020"/>
    <cellStyle name="20% - Énfasis5 27 4" xfId="2021"/>
    <cellStyle name="20% - Énfasis5 27 5" xfId="2022"/>
    <cellStyle name="20% - Énfasis5 27 6" xfId="2023"/>
    <cellStyle name="20% - Énfasis5 28" xfId="2024"/>
    <cellStyle name="20% - Énfasis5 28 2" xfId="2025"/>
    <cellStyle name="20% - Énfasis5 28 3" xfId="2026"/>
    <cellStyle name="20% - Énfasis5 28 4" xfId="2027"/>
    <cellStyle name="20% - Énfasis5 29" xfId="2028"/>
    <cellStyle name="20% - Énfasis5 29 2" xfId="2029"/>
    <cellStyle name="20% - Énfasis5 29 3" xfId="2030"/>
    <cellStyle name="20% - Énfasis5 29 4" xfId="2031"/>
    <cellStyle name="20% - Énfasis5 3" xfId="2032"/>
    <cellStyle name="20% - Énfasis5 3 2" xfId="2033"/>
    <cellStyle name="20% - Énfasis5 3 2 2" xfId="2034"/>
    <cellStyle name="20% - Énfasis5 3 3" xfId="2035"/>
    <cellStyle name="20% - Énfasis5 3 4" xfId="2036"/>
    <cellStyle name="20% - Énfasis5 30" xfId="2037"/>
    <cellStyle name="20% - Énfasis5 30 2" xfId="2038"/>
    <cellStyle name="20% - Énfasis5 30 3" xfId="2039"/>
    <cellStyle name="20% - Énfasis5 30 4" xfId="2040"/>
    <cellStyle name="20% - Énfasis5 31" xfId="2041"/>
    <cellStyle name="20% - Énfasis5 31 2" xfId="2042"/>
    <cellStyle name="20% - Énfasis5 32" xfId="2043"/>
    <cellStyle name="20% - Énfasis5 32 2" xfId="2044"/>
    <cellStyle name="20% - Énfasis5 33" xfId="2045"/>
    <cellStyle name="20% - Énfasis5 34" xfId="2046"/>
    <cellStyle name="20% - Énfasis5 35" xfId="2047"/>
    <cellStyle name="20% - Énfasis5 36" xfId="2048"/>
    <cellStyle name="20% - Énfasis5 37" xfId="2049"/>
    <cellStyle name="20% - Énfasis5 38" xfId="2050"/>
    <cellStyle name="20% - Énfasis5 39" xfId="2051"/>
    <cellStyle name="20% - Énfasis5 4" xfId="2052"/>
    <cellStyle name="20% - Énfasis5 4 2" xfId="2053"/>
    <cellStyle name="20% - Énfasis5 4 3" xfId="2054"/>
    <cellStyle name="20% - Énfasis5 40" xfId="2055"/>
    <cellStyle name="20% - Énfasis5 41" xfId="2056"/>
    <cellStyle name="20% - Énfasis5 42" xfId="2057"/>
    <cellStyle name="20% - Énfasis5 43" xfId="2058"/>
    <cellStyle name="20% - Énfasis5 44" xfId="2059"/>
    <cellStyle name="20% - Énfasis5 45" xfId="2060"/>
    <cellStyle name="20% - Énfasis5 46" xfId="2061"/>
    <cellStyle name="20% - Énfasis5 47" xfId="2062"/>
    <cellStyle name="20% - Énfasis5 48" xfId="2063"/>
    <cellStyle name="20% - Énfasis5 49" xfId="2064"/>
    <cellStyle name="20% - Énfasis5 5" xfId="2065"/>
    <cellStyle name="20% - Énfasis5 5 2" xfId="2066"/>
    <cellStyle name="20% - Énfasis5 5 3" xfId="2067"/>
    <cellStyle name="20% - Énfasis5 50" xfId="2068"/>
    <cellStyle name="20% - Énfasis5 51" xfId="2069"/>
    <cellStyle name="20% - Énfasis5 52" xfId="2070"/>
    <cellStyle name="20% - Énfasis5 53" xfId="2071"/>
    <cellStyle name="20% - Énfasis5 54" xfId="2072"/>
    <cellStyle name="20% - Énfasis5 55" xfId="2073"/>
    <cellStyle name="20% - Énfasis5 56" xfId="2074"/>
    <cellStyle name="20% - Énfasis5 57" xfId="2075"/>
    <cellStyle name="20% - Énfasis5 58" xfId="2076"/>
    <cellStyle name="20% - Énfasis5 59" xfId="2077"/>
    <cellStyle name="20% - Énfasis5 6" xfId="2078"/>
    <cellStyle name="20% - Énfasis5 6 2" xfId="2079"/>
    <cellStyle name="20% - Énfasis5 6 3" xfId="2080"/>
    <cellStyle name="20% - Énfasis5 60" xfId="2081"/>
    <cellStyle name="20% - Énfasis5 61" xfId="2082"/>
    <cellStyle name="20% - Énfasis5 61 10" xfId="2083"/>
    <cellStyle name="20% - Énfasis5 61 11" xfId="2084"/>
    <cellStyle name="20% - Énfasis5 61 2" xfId="2085"/>
    <cellStyle name="20% - Énfasis5 61 3" xfId="2086"/>
    <cellStyle name="20% - Énfasis5 61 4" xfId="2087"/>
    <cellStyle name="20% - Énfasis5 61 5" xfId="2088"/>
    <cellStyle name="20% - Énfasis5 61 6" xfId="2089"/>
    <cellStyle name="20% - Énfasis5 61 7" xfId="2090"/>
    <cellStyle name="20% - Énfasis5 61 8" xfId="2091"/>
    <cellStyle name="20% - Énfasis5 61 9" xfId="2092"/>
    <cellStyle name="20% - Énfasis5 62" xfId="2093"/>
    <cellStyle name="20% - Énfasis5 62 10" xfId="2094"/>
    <cellStyle name="20% - Énfasis5 62 11" xfId="2095"/>
    <cellStyle name="20% - Énfasis5 62 2" xfId="2096"/>
    <cellStyle name="20% - Énfasis5 62 3" xfId="2097"/>
    <cellStyle name="20% - Énfasis5 62 4" xfId="2098"/>
    <cellStyle name="20% - Énfasis5 62 5" xfId="2099"/>
    <cellStyle name="20% - Énfasis5 62 6" xfId="2100"/>
    <cellStyle name="20% - Énfasis5 62 7" xfId="2101"/>
    <cellStyle name="20% - Énfasis5 62 8" xfId="2102"/>
    <cellStyle name="20% - Énfasis5 62 9" xfId="2103"/>
    <cellStyle name="20% - Énfasis5 63 10" xfId="2104"/>
    <cellStyle name="20% - Énfasis5 63 11" xfId="2105"/>
    <cellStyle name="20% - Énfasis5 63 2" xfId="2106"/>
    <cellStyle name="20% - Énfasis5 63 3" xfId="2107"/>
    <cellStyle name="20% - Énfasis5 63 4" xfId="2108"/>
    <cellStyle name="20% - Énfasis5 63 5" xfId="2109"/>
    <cellStyle name="20% - Énfasis5 63 6" xfId="2110"/>
    <cellStyle name="20% - Énfasis5 63 7" xfId="2111"/>
    <cellStyle name="20% - Énfasis5 63 8" xfId="2112"/>
    <cellStyle name="20% - Énfasis5 63 9" xfId="2113"/>
    <cellStyle name="20% - Énfasis5 64 10" xfId="2114"/>
    <cellStyle name="20% - Énfasis5 64 11" xfId="2115"/>
    <cellStyle name="20% - Énfasis5 64 2" xfId="2116"/>
    <cellStyle name="20% - Énfasis5 64 3" xfId="2117"/>
    <cellStyle name="20% - Énfasis5 64 4" xfId="2118"/>
    <cellStyle name="20% - Énfasis5 64 5" xfId="2119"/>
    <cellStyle name="20% - Énfasis5 64 6" xfId="2120"/>
    <cellStyle name="20% - Énfasis5 64 7" xfId="2121"/>
    <cellStyle name="20% - Énfasis5 64 8" xfId="2122"/>
    <cellStyle name="20% - Énfasis5 64 9" xfId="2123"/>
    <cellStyle name="20% - Énfasis5 65 10" xfId="2124"/>
    <cellStyle name="20% - Énfasis5 65 11" xfId="2125"/>
    <cellStyle name="20% - Énfasis5 65 2" xfId="2126"/>
    <cellStyle name="20% - Énfasis5 65 3" xfId="2127"/>
    <cellStyle name="20% - Énfasis5 65 4" xfId="2128"/>
    <cellStyle name="20% - Énfasis5 65 5" xfId="2129"/>
    <cellStyle name="20% - Énfasis5 65 6" xfId="2130"/>
    <cellStyle name="20% - Énfasis5 65 7" xfId="2131"/>
    <cellStyle name="20% - Énfasis5 65 8" xfId="2132"/>
    <cellStyle name="20% - Énfasis5 65 9" xfId="2133"/>
    <cellStyle name="20% - Énfasis5 66 10" xfId="2134"/>
    <cellStyle name="20% - Énfasis5 66 11" xfId="2135"/>
    <cellStyle name="20% - Énfasis5 66 2" xfId="2136"/>
    <cellStyle name="20% - Énfasis5 66 3" xfId="2137"/>
    <cellStyle name="20% - Énfasis5 66 4" xfId="2138"/>
    <cellStyle name="20% - Énfasis5 66 5" xfId="2139"/>
    <cellStyle name="20% - Énfasis5 66 6" xfId="2140"/>
    <cellStyle name="20% - Énfasis5 66 7" xfId="2141"/>
    <cellStyle name="20% - Énfasis5 66 8" xfId="2142"/>
    <cellStyle name="20% - Énfasis5 66 9" xfId="2143"/>
    <cellStyle name="20% - Énfasis5 67 10" xfId="2144"/>
    <cellStyle name="20% - Énfasis5 67 11" xfId="2145"/>
    <cellStyle name="20% - Énfasis5 67 2" xfId="2146"/>
    <cellStyle name="20% - Énfasis5 67 3" xfId="2147"/>
    <cellStyle name="20% - Énfasis5 67 4" xfId="2148"/>
    <cellStyle name="20% - Énfasis5 67 5" xfId="2149"/>
    <cellStyle name="20% - Énfasis5 67 6" xfId="2150"/>
    <cellStyle name="20% - Énfasis5 67 7" xfId="2151"/>
    <cellStyle name="20% - Énfasis5 67 8" xfId="2152"/>
    <cellStyle name="20% - Énfasis5 67 9" xfId="2153"/>
    <cellStyle name="20% - Énfasis5 68 10" xfId="2154"/>
    <cellStyle name="20% - Énfasis5 68 11" xfId="2155"/>
    <cellStyle name="20% - Énfasis5 68 2" xfId="2156"/>
    <cellStyle name="20% - Énfasis5 68 3" xfId="2157"/>
    <cellStyle name="20% - Énfasis5 68 4" xfId="2158"/>
    <cellStyle name="20% - Énfasis5 68 5" xfId="2159"/>
    <cellStyle name="20% - Énfasis5 68 6" xfId="2160"/>
    <cellStyle name="20% - Énfasis5 68 7" xfId="2161"/>
    <cellStyle name="20% - Énfasis5 68 8" xfId="2162"/>
    <cellStyle name="20% - Énfasis5 68 9" xfId="2163"/>
    <cellStyle name="20% - Énfasis5 69 10" xfId="2164"/>
    <cellStyle name="20% - Énfasis5 69 11" xfId="2165"/>
    <cellStyle name="20% - Énfasis5 69 2" xfId="2166"/>
    <cellStyle name="20% - Énfasis5 69 3" xfId="2167"/>
    <cellStyle name="20% - Énfasis5 69 4" xfId="2168"/>
    <cellStyle name="20% - Énfasis5 69 5" xfId="2169"/>
    <cellStyle name="20% - Énfasis5 69 6" xfId="2170"/>
    <cellStyle name="20% - Énfasis5 69 7" xfId="2171"/>
    <cellStyle name="20% - Énfasis5 69 8" xfId="2172"/>
    <cellStyle name="20% - Énfasis5 69 9" xfId="2173"/>
    <cellStyle name="20% - Énfasis5 7" xfId="2174"/>
    <cellStyle name="20% - Énfasis5 7 2" xfId="2175"/>
    <cellStyle name="20% - Énfasis5 7 3" xfId="2176"/>
    <cellStyle name="20% - Énfasis5 70 10" xfId="2177"/>
    <cellStyle name="20% - Énfasis5 70 11" xfId="2178"/>
    <cellStyle name="20% - Énfasis5 70 2" xfId="2179"/>
    <cellStyle name="20% - Énfasis5 70 3" xfId="2180"/>
    <cellStyle name="20% - Énfasis5 70 4" xfId="2181"/>
    <cellStyle name="20% - Énfasis5 70 5" xfId="2182"/>
    <cellStyle name="20% - Énfasis5 70 6" xfId="2183"/>
    <cellStyle name="20% - Énfasis5 70 7" xfId="2184"/>
    <cellStyle name="20% - Énfasis5 70 8" xfId="2185"/>
    <cellStyle name="20% - Énfasis5 70 9" xfId="2186"/>
    <cellStyle name="20% - Énfasis5 71 10" xfId="2187"/>
    <cellStyle name="20% - Énfasis5 71 11" xfId="2188"/>
    <cellStyle name="20% - Énfasis5 71 2" xfId="2189"/>
    <cellStyle name="20% - Énfasis5 71 3" xfId="2190"/>
    <cellStyle name="20% - Énfasis5 71 4" xfId="2191"/>
    <cellStyle name="20% - Énfasis5 71 5" xfId="2192"/>
    <cellStyle name="20% - Énfasis5 71 6" xfId="2193"/>
    <cellStyle name="20% - Énfasis5 71 7" xfId="2194"/>
    <cellStyle name="20% - Énfasis5 71 8" xfId="2195"/>
    <cellStyle name="20% - Énfasis5 71 9" xfId="2196"/>
    <cellStyle name="20% - Énfasis5 72 10" xfId="2197"/>
    <cellStyle name="20% - Énfasis5 72 11" xfId="2198"/>
    <cellStyle name="20% - Énfasis5 72 2" xfId="2199"/>
    <cellStyle name="20% - Énfasis5 72 3" xfId="2200"/>
    <cellStyle name="20% - Énfasis5 72 4" xfId="2201"/>
    <cellStyle name="20% - Énfasis5 72 5" xfId="2202"/>
    <cellStyle name="20% - Énfasis5 72 6" xfId="2203"/>
    <cellStyle name="20% - Énfasis5 72 7" xfId="2204"/>
    <cellStyle name="20% - Énfasis5 72 8" xfId="2205"/>
    <cellStyle name="20% - Énfasis5 72 9" xfId="2206"/>
    <cellStyle name="20% - Énfasis5 73 10" xfId="2207"/>
    <cellStyle name="20% - Énfasis5 73 11" xfId="2208"/>
    <cellStyle name="20% - Énfasis5 73 2" xfId="2209"/>
    <cellStyle name="20% - Énfasis5 73 3" xfId="2210"/>
    <cellStyle name="20% - Énfasis5 73 4" xfId="2211"/>
    <cellStyle name="20% - Énfasis5 73 5" xfId="2212"/>
    <cellStyle name="20% - Énfasis5 73 6" xfId="2213"/>
    <cellStyle name="20% - Énfasis5 73 7" xfId="2214"/>
    <cellStyle name="20% - Énfasis5 73 8" xfId="2215"/>
    <cellStyle name="20% - Énfasis5 73 9" xfId="2216"/>
    <cellStyle name="20% - Énfasis5 74 10" xfId="2217"/>
    <cellStyle name="20% - Énfasis5 74 11" xfId="2218"/>
    <cellStyle name="20% - Énfasis5 74 2" xfId="2219"/>
    <cellStyle name="20% - Énfasis5 74 3" xfId="2220"/>
    <cellStyle name="20% - Énfasis5 74 4" xfId="2221"/>
    <cellStyle name="20% - Énfasis5 74 5" xfId="2222"/>
    <cellStyle name="20% - Énfasis5 74 6" xfId="2223"/>
    <cellStyle name="20% - Énfasis5 74 7" xfId="2224"/>
    <cellStyle name="20% - Énfasis5 74 8" xfId="2225"/>
    <cellStyle name="20% - Énfasis5 74 9" xfId="2226"/>
    <cellStyle name="20% - Énfasis5 75 10" xfId="2227"/>
    <cellStyle name="20% - Énfasis5 75 11" xfId="2228"/>
    <cellStyle name="20% - Énfasis5 75 2" xfId="2229"/>
    <cellStyle name="20% - Énfasis5 75 3" xfId="2230"/>
    <cellStyle name="20% - Énfasis5 75 4" xfId="2231"/>
    <cellStyle name="20% - Énfasis5 75 5" xfId="2232"/>
    <cellStyle name="20% - Énfasis5 75 6" xfId="2233"/>
    <cellStyle name="20% - Énfasis5 75 7" xfId="2234"/>
    <cellStyle name="20% - Énfasis5 75 8" xfId="2235"/>
    <cellStyle name="20% - Énfasis5 75 9" xfId="2236"/>
    <cellStyle name="20% - Énfasis5 76 10" xfId="2237"/>
    <cellStyle name="20% - Énfasis5 76 11" xfId="2238"/>
    <cellStyle name="20% - Énfasis5 76 2" xfId="2239"/>
    <cellStyle name="20% - Énfasis5 76 3" xfId="2240"/>
    <cellStyle name="20% - Énfasis5 76 4" xfId="2241"/>
    <cellStyle name="20% - Énfasis5 76 5" xfId="2242"/>
    <cellStyle name="20% - Énfasis5 76 6" xfId="2243"/>
    <cellStyle name="20% - Énfasis5 76 7" xfId="2244"/>
    <cellStyle name="20% - Énfasis5 76 8" xfId="2245"/>
    <cellStyle name="20% - Énfasis5 76 9" xfId="2246"/>
    <cellStyle name="20% - Énfasis5 77 10" xfId="2247"/>
    <cellStyle name="20% - Énfasis5 77 11" xfId="2248"/>
    <cellStyle name="20% - Énfasis5 77 2" xfId="2249"/>
    <cellStyle name="20% - Énfasis5 77 3" xfId="2250"/>
    <cellStyle name="20% - Énfasis5 77 4" xfId="2251"/>
    <cellStyle name="20% - Énfasis5 77 5" xfId="2252"/>
    <cellStyle name="20% - Énfasis5 77 6" xfId="2253"/>
    <cellStyle name="20% - Énfasis5 77 7" xfId="2254"/>
    <cellStyle name="20% - Énfasis5 77 8" xfId="2255"/>
    <cellStyle name="20% - Énfasis5 77 9" xfId="2256"/>
    <cellStyle name="20% - Énfasis5 78 10" xfId="2257"/>
    <cellStyle name="20% - Énfasis5 78 11" xfId="2258"/>
    <cellStyle name="20% - Énfasis5 78 2" xfId="2259"/>
    <cellStyle name="20% - Énfasis5 78 3" xfId="2260"/>
    <cellStyle name="20% - Énfasis5 78 4" xfId="2261"/>
    <cellStyle name="20% - Énfasis5 78 5" xfId="2262"/>
    <cellStyle name="20% - Énfasis5 78 6" xfId="2263"/>
    <cellStyle name="20% - Énfasis5 78 7" xfId="2264"/>
    <cellStyle name="20% - Énfasis5 78 8" xfId="2265"/>
    <cellStyle name="20% - Énfasis5 78 9" xfId="2266"/>
    <cellStyle name="20% - Énfasis5 79 10" xfId="2267"/>
    <cellStyle name="20% - Énfasis5 79 11" xfId="2268"/>
    <cellStyle name="20% - Énfasis5 79 2" xfId="2269"/>
    <cellStyle name="20% - Énfasis5 79 3" xfId="2270"/>
    <cellStyle name="20% - Énfasis5 79 4" xfId="2271"/>
    <cellStyle name="20% - Énfasis5 79 5" xfId="2272"/>
    <cellStyle name="20% - Énfasis5 79 6" xfId="2273"/>
    <cellStyle name="20% - Énfasis5 79 7" xfId="2274"/>
    <cellStyle name="20% - Énfasis5 79 8" xfId="2275"/>
    <cellStyle name="20% - Énfasis5 79 9" xfId="2276"/>
    <cellStyle name="20% - Énfasis5 8" xfId="2277"/>
    <cellStyle name="20% - Énfasis5 8 2" xfId="2278"/>
    <cellStyle name="20% - Énfasis5 8 3" xfId="2279"/>
    <cellStyle name="20% - Énfasis5 80 10" xfId="2280"/>
    <cellStyle name="20% - Énfasis5 80 11" xfId="2281"/>
    <cellStyle name="20% - Énfasis5 80 2" xfId="2282"/>
    <cellStyle name="20% - Énfasis5 80 3" xfId="2283"/>
    <cellStyle name="20% - Énfasis5 80 4" xfId="2284"/>
    <cellStyle name="20% - Énfasis5 80 5" xfId="2285"/>
    <cellStyle name="20% - Énfasis5 80 6" xfId="2286"/>
    <cellStyle name="20% - Énfasis5 80 7" xfId="2287"/>
    <cellStyle name="20% - Énfasis5 80 8" xfId="2288"/>
    <cellStyle name="20% - Énfasis5 80 9" xfId="2289"/>
    <cellStyle name="20% - Énfasis5 81 10" xfId="2290"/>
    <cellStyle name="20% - Énfasis5 81 11" xfId="2291"/>
    <cellStyle name="20% - Énfasis5 81 2" xfId="2292"/>
    <cellStyle name="20% - Énfasis5 81 3" xfId="2293"/>
    <cellStyle name="20% - Énfasis5 81 4" xfId="2294"/>
    <cellStyle name="20% - Énfasis5 81 5" xfId="2295"/>
    <cellStyle name="20% - Énfasis5 81 6" xfId="2296"/>
    <cellStyle name="20% - Énfasis5 81 7" xfId="2297"/>
    <cellStyle name="20% - Énfasis5 81 8" xfId="2298"/>
    <cellStyle name="20% - Énfasis5 81 9" xfId="2299"/>
    <cellStyle name="20% - Énfasis5 82 10" xfId="2300"/>
    <cellStyle name="20% - Énfasis5 82 11" xfId="2301"/>
    <cellStyle name="20% - Énfasis5 82 2" xfId="2302"/>
    <cellStyle name="20% - Énfasis5 82 3" xfId="2303"/>
    <cellStyle name="20% - Énfasis5 82 4" xfId="2304"/>
    <cellStyle name="20% - Énfasis5 82 5" xfId="2305"/>
    <cellStyle name="20% - Énfasis5 82 6" xfId="2306"/>
    <cellStyle name="20% - Énfasis5 82 7" xfId="2307"/>
    <cellStyle name="20% - Énfasis5 82 8" xfId="2308"/>
    <cellStyle name="20% - Énfasis5 82 9" xfId="2309"/>
    <cellStyle name="20% - Énfasis5 83 10" xfId="2310"/>
    <cellStyle name="20% - Énfasis5 83 11" xfId="2311"/>
    <cellStyle name="20% - Énfasis5 83 2" xfId="2312"/>
    <cellStyle name="20% - Énfasis5 83 3" xfId="2313"/>
    <cellStyle name="20% - Énfasis5 83 4" xfId="2314"/>
    <cellStyle name="20% - Énfasis5 83 5" xfId="2315"/>
    <cellStyle name="20% - Énfasis5 83 6" xfId="2316"/>
    <cellStyle name="20% - Énfasis5 83 7" xfId="2317"/>
    <cellStyle name="20% - Énfasis5 83 8" xfId="2318"/>
    <cellStyle name="20% - Énfasis5 83 9" xfId="2319"/>
    <cellStyle name="20% - Énfasis5 84 10" xfId="2320"/>
    <cellStyle name="20% - Énfasis5 84 11" xfId="2321"/>
    <cellStyle name="20% - Énfasis5 84 2" xfId="2322"/>
    <cellStyle name="20% - Énfasis5 84 3" xfId="2323"/>
    <cellStyle name="20% - Énfasis5 84 4" xfId="2324"/>
    <cellStyle name="20% - Énfasis5 84 5" xfId="2325"/>
    <cellStyle name="20% - Énfasis5 84 6" xfId="2326"/>
    <cellStyle name="20% - Énfasis5 84 7" xfId="2327"/>
    <cellStyle name="20% - Énfasis5 84 8" xfId="2328"/>
    <cellStyle name="20% - Énfasis5 84 9" xfId="2329"/>
    <cellStyle name="20% - Énfasis5 85 10" xfId="2330"/>
    <cellStyle name="20% - Énfasis5 85 11" xfId="2331"/>
    <cellStyle name="20% - Énfasis5 85 2" xfId="2332"/>
    <cellStyle name="20% - Énfasis5 85 3" xfId="2333"/>
    <cellStyle name="20% - Énfasis5 85 4" xfId="2334"/>
    <cellStyle name="20% - Énfasis5 85 5" xfId="2335"/>
    <cellStyle name="20% - Énfasis5 85 6" xfId="2336"/>
    <cellStyle name="20% - Énfasis5 85 7" xfId="2337"/>
    <cellStyle name="20% - Énfasis5 85 8" xfId="2338"/>
    <cellStyle name="20% - Énfasis5 85 9" xfId="2339"/>
    <cellStyle name="20% - Énfasis5 86 10" xfId="2340"/>
    <cellStyle name="20% - Énfasis5 86 11" xfId="2341"/>
    <cellStyle name="20% - Énfasis5 86 2" xfId="2342"/>
    <cellStyle name="20% - Énfasis5 86 3" xfId="2343"/>
    <cellStyle name="20% - Énfasis5 86 4" xfId="2344"/>
    <cellStyle name="20% - Énfasis5 86 5" xfId="2345"/>
    <cellStyle name="20% - Énfasis5 86 6" xfId="2346"/>
    <cellStyle name="20% - Énfasis5 86 7" xfId="2347"/>
    <cellStyle name="20% - Énfasis5 86 8" xfId="2348"/>
    <cellStyle name="20% - Énfasis5 86 9" xfId="2349"/>
    <cellStyle name="20% - Énfasis5 87 10" xfId="2350"/>
    <cellStyle name="20% - Énfasis5 87 11" xfId="2351"/>
    <cellStyle name="20% - Énfasis5 87 2" xfId="2352"/>
    <cellStyle name="20% - Énfasis5 87 3" xfId="2353"/>
    <cellStyle name="20% - Énfasis5 87 4" xfId="2354"/>
    <cellStyle name="20% - Énfasis5 87 5" xfId="2355"/>
    <cellStyle name="20% - Énfasis5 87 6" xfId="2356"/>
    <cellStyle name="20% - Énfasis5 87 7" xfId="2357"/>
    <cellStyle name="20% - Énfasis5 87 8" xfId="2358"/>
    <cellStyle name="20% - Énfasis5 87 9" xfId="2359"/>
    <cellStyle name="20% - Énfasis5 88 2" xfId="2360"/>
    <cellStyle name="20% - Énfasis5 89 2" xfId="2361"/>
    <cellStyle name="20% - Énfasis5 9" xfId="2362"/>
    <cellStyle name="20% - Énfasis5 9 2" xfId="2363"/>
    <cellStyle name="20% - Énfasis5 9 3" xfId="2364"/>
    <cellStyle name="20% - Énfasis5 90 2" xfId="2365"/>
    <cellStyle name="20% - Énfasis5 91 2" xfId="2366"/>
    <cellStyle name="20% - Énfasis5 92 2" xfId="2367"/>
    <cellStyle name="20% - Énfasis5 93 2" xfId="2368"/>
    <cellStyle name="20% - Énfasis5 94 2" xfId="2369"/>
    <cellStyle name="20% - Énfasis5 95 2" xfId="2370"/>
    <cellStyle name="20% - Énfasis5 96 2" xfId="2371"/>
    <cellStyle name="20% - Énfasis5 97 2" xfId="2372"/>
    <cellStyle name="20% - Énfasis5 98 2" xfId="2373"/>
    <cellStyle name="20% - Énfasis5 99 2" xfId="2374"/>
    <cellStyle name="20% - Énfasis6 10" xfId="2375"/>
    <cellStyle name="20% - Énfasis6 10 2" xfId="2376"/>
    <cellStyle name="20% - Énfasis6 100 2" xfId="2377"/>
    <cellStyle name="20% - Énfasis6 101 2" xfId="2378"/>
    <cellStyle name="20% - Énfasis6 102 2" xfId="2379"/>
    <cellStyle name="20% - Énfasis6 103 2" xfId="2380"/>
    <cellStyle name="20% - Énfasis6 104 2" xfId="2381"/>
    <cellStyle name="20% - Énfasis6 105 2" xfId="2382"/>
    <cellStyle name="20% - Énfasis6 106 2" xfId="2383"/>
    <cellStyle name="20% - Énfasis6 107 2" xfId="2384"/>
    <cellStyle name="20% - Énfasis6 108 2" xfId="2385"/>
    <cellStyle name="20% - Énfasis6 109 2" xfId="2386"/>
    <cellStyle name="20% - Énfasis6 11" xfId="2387"/>
    <cellStyle name="20% - Énfasis6 11 2" xfId="2388"/>
    <cellStyle name="20% - Énfasis6 110 2" xfId="2389"/>
    <cellStyle name="20% - Énfasis6 12" xfId="2390"/>
    <cellStyle name="20% - Énfasis6 12 2" xfId="2391"/>
    <cellStyle name="20% - Énfasis6 13" xfId="2392"/>
    <cellStyle name="20% - Énfasis6 13 2" xfId="2393"/>
    <cellStyle name="20% - Énfasis6 14" xfId="2394"/>
    <cellStyle name="20% - Énfasis6 14 2" xfId="2395"/>
    <cellStyle name="20% - Énfasis6 15" xfId="2396"/>
    <cellStyle name="20% - Énfasis6 15 2" xfId="2397"/>
    <cellStyle name="20% - Énfasis6 16" xfId="2398"/>
    <cellStyle name="20% - Énfasis6 16 2" xfId="2399"/>
    <cellStyle name="20% - Énfasis6 16 3" xfId="2400"/>
    <cellStyle name="20% - Énfasis6 17" xfId="2401"/>
    <cellStyle name="20% - Énfasis6 17 2" xfId="2402"/>
    <cellStyle name="20% - Énfasis6 17 3" xfId="2403"/>
    <cellStyle name="20% - Énfasis6 18" xfId="2404"/>
    <cellStyle name="20% - Énfasis6 18 2" xfId="2405"/>
    <cellStyle name="20% - Énfasis6 18 3" xfId="2406"/>
    <cellStyle name="20% - Énfasis6 19" xfId="2407"/>
    <cellStyle name="20% - Énfasis6 19 2" xfId="2408"/>
    <cellStyle name="20% - Énfasis6 19 3" xfId="2409"/>
    <cellStyle name="20% - Énfasis6 2" xfId="2410"/>
    <cellStyle name="20% - Énfasis6 2 2" xfId="2411"/>
    <cellStyle name="20% - Énfasis6 2 2 2" xfId="2412"/>
    <cellStyle name="20% - Énfasis6 2 2 2 2" xfId="2413"/>
    <cellStyle name="20% - Énfasis6 2 2 3" xfId="2414"/>
    <cellStyle name="20% - Énfasis6 2 3" xfId="2415"/>
    <cellStyle name="20% - Énfasis6 2 3 2" xfId="2416"/>
    <cellStyle name="20% - Énfasis6 2 4" xfId="2417"/>
    <cellStyle name="20% - Énfasis6 2 5" xfId="2418"/>
    <cellStyle name="20% - Énfasis6 20" xfId="2419"/>
    <cellStyle name="20% - Énfasis6 20 2" xfId="2420"/>
    <cellStyle name="20% - Énfasis6 20 3" xfId="2421"/>
    <cellStyle name="20% - Énfasis6 21" xfId="2422"/>
    <cellStyle name="20% - Énfasis6 21 10" xfId="2423"/>
    <cellStyle name="20% - Énfasis6 21 2" xfId="2424"/>
    <cellStyle name="20% - Énfasis6 21 2 10" xfId="2425"/>
    <cellStyle name="20% - Énfasis6 21 2 2" xfId="2426"/>
    <cellStyle name="20% - Énfasis6 21 2 3" xfId="2427"/>
    <cellStyle name="20% - Énfasis6 21 2 4" xfId="2428"/>
    <cellStyle name="20% - Énfasis6 21 2 5" xfId="2429"/>
    <cellStyle name="20% - Énfasis6 21 2 6" xfId="2430"/>
    <cellStyle name="20% - Énfasis6 21 2 7" xfId="2431"/>
    <cellStyle name="20% - Énfasis6 21 2 8" xfId="2432"/>
    <cellStyle name="20% - Énfasis6 21 2 9" xfId="2433"/>
    <cellStyle name="20% - Énfasis6 21 3" xfId="2434"/>
    <cellStyle name="20% - Énfasis6 21 4" xfId="2435"/>
    <cellStyle name="20% - Énfasis6 21 5" xfId="2436"/>
    <cellStyle name="20% - Énfasis6 21 6" xfId="2437"/>
    <cellStyle name="20% - Énfasis6 21 7" xfId="2438"/>
    <cellStyle name="20% - Énfasis6 21 8" xfId="2439"/>
    <cellStyle name="20% - Énfasis6 21 9" xfId="2440"/>
    <cellStyle name="20% - Énfasis6 22" xfId="2441"/>
    <cellStyle name="20% - Énfasis6 22 2" xfId="2442"/>
    <cellStyle name="20% - Énfasis6 22 3" xfId="2443"/>
    <cellStyle name="20% - Énfasis6 23" xfId="2444"/>
    <cellStyle name="20% - Énfasis6 23 2" xfId="2445"/>
    <cellStyle name="20% - Énfasis6 23 3" xfId="2446"/>
    <cellStyle name="20% - Énfasis6 23 4" xfId="2447"/>
    <cellStyle name="20% - Énfasis6 24" xfId="2448"/>
    <cellStyle name="20% - Énfasis6 24 2" xfId="2449"/>
    <cellStyle name="20% - Énfasis6 24 3" xfId="2450"/>
    <cellStyle name="20% - Énfasis6 24 4" xfId="2451"/>
    <cellStyle name="20% - Énfasis6 25" xfId="2452"/>
    <cellStyle name="20% - Énfasis6 25 2" xfId="2453"/>
    <cellStyle name="20% - Énfasis6 25 3" xfId="2454"/>
    <cellStyle name="20% - Énfasis6 25 4" xfId="2455"/>
    <cellStyle name="20% - Énfasis6 26" xfId="2456"/>
    <cellStyle name="20% - Énfasis6 26 2" xfId="2457"/>
    <cellStyle name="20% - Énfasis6 26 2 2" xfId="2458"/>
    <cellStyle name="20% - Énfasis6 26 2 3" xfId="2459"/>
    <cellStyle name="20% - Énfasis6 26 3" xfId="2460"/>
    <cellStyle name="20% - Énfasis6 26 4" xfId="2461"/>
    <cellStyle name="20% - Énfasis6 26 5" xfId="2462"/>
    <cellStyle name="20% - Énfasis6 26 6" xfId="2463"/>
    <cellStyle name="20% - Énfasis6 27" xfId="2464"/>
    <cellStyle name="20% - Énfasis6 27 2" xfId="2465"/>
    <cellStyle name="20% - Énfasis6 27 3" xfId="2466"/>
    <cellStyle name="20% - Énfasis6 27 4" xfId="2467"/>
    <cellStyle name="20% - Énfasis6 27 5" xfId="2468"/>
    <cellStyle name="20% - Énfasis6 27 6" xfId="2469"/>
    <cellStyle name="20% - Énfasis6 28" xfId="2470"/>
    <cellStyle name="20% - Énfasis6 28 2" xfId="2471"/>
    <cellStyle name="20% - Énfasis6 28 3" xfId="2472"/>
    <cellStyle name="20% - Énfasis6 28 4" xfId="2473"/>
    <cellStyle name="20% - Énfasis6 29" xfId="2474"/>
    <cellStyle name="20% - Énfasis6 29 2" xfId="2475"/>
    <cellStyle name="20% - Énfasis6 29 3" xfId="2476"/>
    <cellStyle name="20% - Énfasis6 29 4" xfId="2477"/>
    <cellStyle name="20% - Énfasis6 3" xfId="2478"/>
    <cellStyle name="20% - Énfasis6 3 2" xfId="2479"/>
    <cellStyle name="20% - Énfasis6 3 2 2" xfId="2480"/>
    <cellStyle name="20% - Énfasis6 3 3" xfId="2481"/>
    <cellStyle name="20% - Énfasis6 30" xfId="2482"/>
    <cellStyle name="20% - Énfasis6 30 2" xfId="2483"/>
    <cellStyle name="20% - Énfasis6 30 3" xfId="2484"/>
    <cellStyle name="20% - Énfasis6 30 4" xfId="2485"/>
    <cellStyle name="20% - Énfasis6 31" xfId="2486"/>
    <cellStyle name="20% - Énfasis6 31 2" xfId="2487"/>
    <cellStyle name="20% - Énfasis6 32" xfId="2488"/>
    <cellStyle name="20% - Énfasis6 32 2" xfId="2489"/>
    <cellStyle name="20% - Énfasis6 33" xfId="2490"/>
    <cellStyle name="20% - Énfasis6 34" xfId="2491"/>
    <cellStyle name="20% - Énfasis6 35" xfId="2492"/>
    <cellStyle name="20% - Énfasis6 36" xfId="2493"/>
    <cellStyle name="20% - Énfasis6 37" xfId="2494"/>
    <cellStyle name="20% - Énfasis6 38" xfId="2495"/>
    <cellStyle name="20% - Énfasis6 39" xfId="2496"/>
    <cellStyle name="20% - Énfasis6 4" xfId="2497"/>
    <cellStyle name="20% - Énfasis6 4 2" xfId="2498"/>
    <cellStyle name="20% - Énfasis6 4 3" xfId="2499"/>
    <cellStyle name="20% - Énfasis6 40" xfId="2500"/>
    <cellStyle name="20% - Énfasis6 41" xfId="2501"/>
    <cellStyle name="20% - Énfasis6 42" xfId="2502"/>
    <cellStyle name="20% - Énfasis6 43" xfId="2503"/>
    <cellStyle name="20% - Énfasis6 44" xfId="2504"/>
    <cellStyle name="20% - Énfasis6 45" xfId="2505"/>
    <cellStyle name="20% - Énfasis6 46" xfId="2506"/>
    <cellStyle name="20% - Énfasis6 47" xfId="2507"/>
    <cellStyle name="20% - Énfasis6 48" xfId="2508"/>
    <cellStyle name="20% - Énfasis6 49" xfId="2509"/>
    <cellStyle name="20% - Énfasis6 5" xfId="2510"/>
    <cellStyle name="20% - Énfasis6 5 2" xfId="2511"/>
    <cellStyle name="20% - Énfasis6 5 3" xfId="2512"/>
    <cellStyle name="20% - Énfasis6 50" xfId="2513"/>
    <cellStyle name="20% - Énfasis6 51" xfId="2514"/>
    <cellStyle name="20% - Énfasis6 52" xfId="2515"/>
    <cellStyle name="20% - Énfasis6 53" xfId="2516"/>
    <cellStyle name="20% - Énfasis6 54" xfId="2517"/>
    <cellStyle name="20% - Énfasis6 55" xfId="2518"/>
    <cellStyle name="20% - Énfasis6 56" xfId="2519"/>
    <cellStyle name="20% - Énfasis6 57" xfId="2520"/>
    <cellStyle name="20% - Énfasis6 58" xfId="2521"/>
    <cellStyle name="20% - Énfasis6 59" xfId="2522"/>
    <cellStyle name="20% - Énfasis6 6" xfId="2523"/>
    <cellStyle name="20% - Énfasis6 6 2" xfId="2524"/>
    <cellStyle name="20% - Énfasis6 6 3" xfId="2525"/>
    <cellStyle name="20% - Énfasis6 60" xfId="2526"/>
    <cellStyle name="20% - Énfasis6 61" xfId="2527"/>
    <cellStyle name="20% - Énfasis6 61 10" xfId="2528"/>
    <cellStyle name="20% - Énfasis6 61 11" xfId="2529"/>
    <cellStyle name="20% - Énfasis6 61 2" xfId="2530"/>
    <cellStyle name="20% - Énfasis6 61 3" xfId="2531"/>
    <cellStyle name="20% - Énfasis6 61 4" xfId="2532"/>
    <cellStyle name="20% - Énfasis6 61 5" xfId="2533"/>
    <cellStyle name="20% - Énfasis6 61 6" xfId="2534"/>
    <cellStyle name="20% - Énfasis6 61 7" xfId="2535"/>
    <cellStyle name="20% - Énfasis6 61 8" xfId="2536"/>
    <cellStyle name="20% - Énfasis6 61 9" xfId="2537"/>
    <cellStyle name="20% - Énfasis6 62" xfId="2538"/>
    <cellStyle name="20% - Énfasis6 62 10" xfId="2539"/>
    <cellStyle name="20% - Énfasis6 62 11" xfId="2540"/>
    <cellStyle name="20% - Énfasis6 62 2" xfId="2541"/>
    <cellStyle name="20% - Énfasis6 62 3" xfId="2542"/>
    <cellStyle name="20% - Énfasis6 62 4" xfId="2543"/>
    <cellStyle name="20% - Énfasis6 62 5" xfId="2544"/>
    <cellStyle name="20% - Énfasis6 62 6" xfId="2545"/>
    <cellStyle name="20% - Énfasis6 62 7" xfId="2546"/>
    <cellStyle name="20% - Énfasis6 62 8" xfId="2547"/>
    <cellStyle name="20% - Énfasis6 62 9" xfId="2548"/>
    <cellStyle name="20% - Énfasis6 63 10" xfId="2549"/>
    <cellStyle name="20% - Énfasis6 63 11" xfId="2550"/>
    <cellStyle name="20% - Énfasis6 63 2" xfId="2551"/>
    <cellStyle name="20% - Énfasis6 63 3" xfId="2552"/>
    <cellStyle name="20% - Énfasis6 63 4" xfId="2553"/>
    <cellStyle name="20% - Énfasis6 63 5" xfId="2554"/>
    <cellStyle name="20% - Énfasis6 63 6" xfId="2555"/>
    <cellStyle name="20% - Énfasis6 63 7" xfId="2556"/>
    <cellStyle name="20% - Énfasis6 63 8" xfId="2557"/>
    <cellStyle name="20% - Énfasis6 63 9" xfId="2558"/>
    <cellStyle name="20% - Énfasis6 64 10" xfId="2559"/>
    <cellStyle name="20% - Énfasis6 64 11" xfId="2560"/>
    <cellStyle name="20% - Énfasis6 64 2" xfId="2561"/>
    <cellStyle name="20% - Énfasis6 64 3" xfId="2562"/>
    <cellStyle name="20% - Énfasis6 64 4" xfId="2563"/>
    <cellStyle name="20% - Énfasis6 64 5" xfId="2564"/>
    <cellStyle name="20% - Énfasis6 64 6" xfId="2565"/>
    <cellStyle name="20% - Énfasis6 64 7" xfId="2566"/>
    <cellStyle name="20% - Énfasis6 64 8" xfId="2567"/>
    <cellStyle name="20% - Énfasis6 64 9" xfId="2568"/>
    <cellStyle name="20% - Énfasis6 65 10" xfId="2569"/>
    <cellStyle name="20% - Énfasis6 65 11" xfId="2570"/>
    <cellStyle name="20% - Énfasis6 65 2" xfId="2571"/>
    <cellStyle name="20% - Énfasis6 65 3" xfId="2572"/>
    <cellStyle name="20% - Énfasis6 65 4" xfId="2573"/>
    <cellStyle name="20% - Énfasis6 65 5" xfId="2574"/>
    <cellStyle name="20% - Énfasis6 65 6" xfId="2575"/>
    <cellStyle name="20% - Énfasis6 65 7" xfId="2576"/>
    <cellStyle name="20% - Énfasis6 65 8" xfId="2577"/>
    <cellStyle name="20% - Énfasis6 65 9" xfId="2578"/>
    <cellStyle name="20% - Énfasis6 66 10" xfId="2579"/>
    <cellStyle name="20% - Énfasis6 66 11" xfId="2580"/>
    <cellStyle name="20% - Énfasis6 66 2" xfId="2581"/>
    <cellStyle name="20% - Énfasis6 66 3" xfId="2582"/>
    <cellStyle name="20% - Énfasis6 66 4" xfId="2583"/>
    <cellStyle name="20% - Énfasis6 66 5" xfId="2584"/>
    <cellStyle name="20% - Énfasis6 66 6" xfId="2585"/>
    <cellStyle name="20% - Énfasis6 66 7" xfId="2586"/>
    <cellStyle name="20% - Énfasis6 66 8" xfId="2587"/>
    <cellStyle name="20% - Énfasis6 66 9" xfId="2588"/>
    <cellStyle name="20% - Énfasis6 67 10" xfId="2589"/>
    <cellStyle name="20% - Énfasis6 67 11" xfId="2590"/>
    <cellStyle name="20% - Énfasis6 67 2" xfId="2591"/>
    <cellStyle name="20% - Énfasis6 67 3" xfId="2592"/>
    <cellStyle name="20% - Énfasis6 67 4" xfId="2593"/>
    <cellStyle name="20% - Énfasis6 67 5" xfId="2594"/>
    <cellStyle name="20% - Énfasis6 67 6" xfId="2595"/>
    <cellStyle name="20% - Énfasis6 67 7" xfId="2596"/>
    <cellStyle name="20% - Énfasis6 67 8" xfId="2597"/>
    <cellStyle name="20% - Énfasis6 67 9" xfId="2598"/>
    <cellStyle name="20% - Énfasis6 68 10" xfId="2599"/>
    <cellStyle name="20% - Énfasis6 68 11" xfId="2600"/>
    <cellStyle name="20% - Énfasis6 68 2" xfId="2601"/>
    <cellStyle name="20% - Énfasis6 68 3" xfId="2602"/>
    <cellStyle name="20% - Énfasis6 68 4" xfId="2603"/>
    <cellStyle name="20% - Énfasis6 68 5" xfId="2604"/>
    <cellStyle name="20% - Énfasis6 68 6" xfId="2605"/>
    <cellStyle name="20% - Énfasis6 68 7" xfId="2606"/>
    <cellStyle name="20% - Énfasis6 68 8" xfId="2607"/>
    <cellStyle name="20% - Énfasis6 68 9" xfId="2608"/>
    <cellStyle name="20% - Énfasis6 69 10" xfId="2609"/>
    <cellStyle name="20% - Énfasis6 69 11" xfId="2610"/>
    <cellStyle name="20% - Énfasis6 69 2" xfId="2611"/>
    <cellStyle name="20% - Énfasis6 69 3" xfId="2612"/>
    <cellStyle name="20% - Énfasis6 69 4" xfId="2613"/>
    <cellStyle name="20% - Énfasis6 69 5" xfId="2614"/>
    <cellStyle name="20% - Énfasis6 69 6" xfId="2615"/>
    <cellStyle name="20% - Énfasis6 69 7" xfId="2616"/>
    <cellStyle name="20% - Énfasis6 69 8" xfId="2617"/>
    <cellStyle name="20% - Énfasis6 69 9" xfId="2618"/>
    <cellStyle name="20% - Énfasis6 7" xfId="2619"/>
    <cellStyle name="20% - Énfasis6 7 2" xfId="2620"/>
    <cellStyle name="20% - Énfasis6 7 3" xfId="2621"/>
    <cellStyle name="20% - Énfasis6 70 10" xfId="2622"/>
    <cellStyle name="20% - Énfasis6 70 11" xfId="2623"/>
    <cellStyle name="20% - Énfasis6 70 2" xfId="2624"/>
    <cellStyle name="20% - Énfasis6 70 3" xfId="2625"/>
    <cellStyle name="20% - Énfasis6 70 4" xfId="2626"/>
    <cellStyle name="20% - Énfasis6 70 5" xfId="2627"/>
    <cellStyle name="20% - Énfasis6 70 6" xfId="2628"/>
    <cellStyle name="20% - Énfasis6 70 7" xfId="2629"/>
    <cellStyle name="20% - Énfasis6 70 8" xfId="2630"/>
    <cellStyle name="20% - Énfasis6 70 9" xfId="2631"/>
    <cellStyle name="20% - Énfasis6 71 10" xfId="2632"/>
    <cellStyle name="20% - Énfasis6 71 11" xfId="2633"/>
    <cellStyle name="20% - Énfasis6 71 2" xfId="2634"/>
    <cellStyle name="20% - Énfasis6 71 3" xfId="2635"/>
    <cellStyle name="20% - Énfasis6 71 4" xfId="2636"/>
    <cellStyle name="20% - Énfasis6 71 5" xfId="2637"/>
    <cellStyle name="20% - Énfasis6 71 6" xfId="2638"/>
    <cellStyle name="20% - Énfasis6 71 7" xfId="2639"/>
    <cellStyle name="20% - Énfasis6 71 8" xfId="2640"/>
    <cellStyle name="20% - Énfasis6 71 9" xfId="2641"/>
    <cellStyle name="20% - Énfasis6 72 10" xfId="2642"/>
    <cellStyle name="20% - Énfasis6 72 11" xfId="2643"/>
    <cellStyle name="20% - Énfasis6 72 2" xfId="2644"/>
    <cellStyle name="20% - Énfasis6 72 3" xfId="2645"/>
    <cellStyle name="20% - Énfasis6 72 4" xfId="2646"/>
    <cellStyle name="20% - Énfasis6 72 5" xfId="2647"/>
    <cellStyle name="20% - Énfasis6 72 6" xfId="2648"/>
    <cellStyle name="20% - Énfasis6 72 7" xfId="2649"/>
    <cellStyle name="20% - Énfasis6 72 8" xfId="2650"/>
    <cellStyle name="20% - Énfasis6 72 9" xfId="2651"/>
    <cellStyle name="20% - Énfasis6 73 10" xfId="2652"/>
    <cellStyle name="20% - Énfasis6 73 11" xfId="2653"/>
    <cellStyle name="20% - Énfasis6 73 2" xfId="2654"/>
    <cellStyle name="20% - Énfasis6 73 3" xfId="2655"/>
    <cellStyle name="20% - Énfasis6 73 4" xfId="2656"/>
    <cellStyle name="20% - Énfasis6 73 5" xfId="2657"/>
    <cellStyle name="20% - Énfasis6 73 6" xfId="2658"/>
    <cellStyle name="20% - Énfasis6 73 7" xfId="2659"/>
    <cellStyle name="20% - Énfasis6 73 8" xfId="2660"/>
    <cellStyle name="20% - Énfasis6 73 9" xfId="2661"/>
    <cellStyle name="20% - Énfasis6 74 10" xfId="2662"/>
    <cellStyle name="20% - Énfasis6 74 11" xfId="2663"/>
    <cellStyle name="20% - Énfasis6 74 2" xfId="2664"/>
    <cellStyle name="20% - Énfasis6 74 3" xfId="2665"/>
    <cellStyle name="20% - Énfasis6 74 4" xfId="2666"/>
    <cellStyle name="20% - Énfasis6 74 5" xfId="2667"/>
    <cellStyle name="20% - Énfasis6 74 6" xfId="2668"/>
    <cellStyle name="20% - Énfasis6 74 7" xfId="2669"/>
    <cellStyle name="20% - Énfasis6 74 8" xfId="2670"/>
    <cellStyle name="20% - Énfasis6 74 9" xfId="2671"/>
    <cellStyle name="20% - Énfasis6 75 10" xfId="2672"/>
    <cellStyle name="20% - Énfasis6 75 11" xfId="2673"/>
    <cellStyle name="20% - Énfasis6 75 2" xfId="2674"/>
    <cellStyle name="20% - Énfasis6 75 3" xfId="2675"/>
    <cellStyle name="20% - Énfasis6 75 4" xfId="2676"/>
    <cellStyle name="20% - Énfasis6 75 5" xfId="2677"/>
    <cellStyle name="20% - Énfasis6 75 6" xfId="2678"/>
    <cellStyle name="20% - Énfasis6 75 7" xfId="2679"/>
    <cellStyle name="20% - Énfasis6 75 8" xfId="2680"/>
    <cellStyle name="20% - Énfasis6 75 9" xfId="2681"/>
    <cellStyle name="20% - Énfasis6 76 10" xfId="2682"/>
    <cellStyle name="20% - Énfasis6 76 11" xfId="2683"/>
    <cellStyle name="20% - Énfasis6 76 2" xfId="2684"/>
    <cellStyle name="20% - Énfasis6 76 3" xfId="2685"/>
    <cellStyle name="20% - Énfasis6 76 4" xfId="2686"/>
    <cellStyle name="20% - Énfasis6 76 5" xfId="2687"/>
    <cellStyle name="20% - Énfasis6 76 6" xfId="2688"/>
    <cellStyle name="20% - Énfasis6 76 7" xfId="2689"/>
    <cellStyle name="20% - Énfasis6 76 8" xfId="2690"/>
    <cellStyle name="20% - Énfasis6 76 9" xfId="2691"/>
    <cellStyle name="20% - Énfasis6 77 10" xfId="2692"/>
    <cellStyle name="20% - Énfasis6 77 11" xfId="2693"/>
    <cellStyle name="20% - Énfasis6 77 2" xfId="2694"/>
    <cellStyle name="20% - Énfasis6 77 3" xfId="2695"/>
    <cellStyle name="20% - Énfasis6 77 4" xfId="2696"/>
    <cellStyle name="20% - Énfasis6 77 5" xfId="2697"/>
    <cellStyle name="20% - Énfasis6 77 6" xfId="2698"/>
    <cellStyle name="20% - Énfasis6 77 7" xfId="2699"/>
    <cellStyle name="20% - Énfasis6 77 8" xfId="2700"/>
    <cellStyle name="20% - Énfasis6 77 9" xfId="2701"/>
    <cellStyle name="20% - Énfasis6 78 10" xfId="2702"/>
    <cellStyle name="20% - Énfasis6 78 11" xfId="2703"/>
    <cellStyle name="20% - Énfasis6 78 2" xfId="2704"/>
    <cellStyle name="20% - Énfasis6 78 3" xfId="2705"/>
    <cellStyle name="20% - Énfasis6 78 4" xfId="2706"/>
    <cellStyle name="20% - Énfasis6 78 5" xfId="2707"/>
    <cellStyle name="20% - Énfasis6 78 6" xfId="2708"/>
    <cellStyle name="20% - Énfasis6 78 7" xfId="2709"/>
    <cellStyle name="20% - Énfasis6 78 8" xfId="2710"/>
    <cellStyle name="20% - Énfasis6 78 9" xfId="2711"/>
    <cellStyle name="20% - Énfasis6 79 10" xfId="2712"/>
    <cellStyle name="20% - Énfasis6 79 11" xfId="2713"/>
    <cellStyle name="20% - Énfasis6 79 2" xfId="2714"/>
    <cellStyle name="20% - Énfasis6 79 3" xfId="2715"/>
    <cellStyle name="20% - Énfasis6 79 4" xfId="2716"/>
    <cellStyle name="20% - Énfasis6 79 5" xfId="2717"/>
    <cellStyle name="20% - Énfasis6 79 6" xfId="2718"/>
    <cellStyle name="20% - Énfasis6 79 7" xfId="2719"/>
    <cellStyle name="20% - Énfasis6 79 8" xfId="2720"/>
    <cellStyle name="20% - Énfasis6 79 9" xfId="2721"/>
    <cellStyle name="20% - Énfasis6 8" xfId="2722"/>
    <cellStyle name="20% - Énfasis6 8 2" xfId="2723"/>
    <cellStyle name="20% - Énfasis6 8 3" xfId="2724"/>
    <cellStyle name="20% - Énfasis6 80 10" xfId="2725"/>
    <cellStyle name="20% - Énfasis6 80 11" xfId="2726"/>
    <cellStyle name="20% - Énfasis6 80 2" xfId="2727"/>
    <cellStyle name="20% - Énfasis6 80 3" xfId="2728"/>
    <cellStyle name="20% - Énfasis6 80 4" xfId="2729"/>
    <cellStyle name="20% - Énfasis6 80 5" xfId="2730"/>
    <cellStyle name="20% - Énfasis6 80 6" xfId="2731"/>
    <cellStyle name="20% - Énfasis6 80 7" xfId="2732"/>
    <cellStyle name="20% - Énfasis6 80 8" xfId="2733"/>
    <cellStyle name="20% - Énfasis6 80 9" xfId="2734"/>
    <cellStyle name="20% - Énfasis6 81 10" xfId="2735"/>
    <cellStyle name="20% - Énfasis6 81 11" xfId="2736"/>
    <cellStyle name="20% - Énfasis6 81 2" xfId="2737"/>
    <cellStyle name="20% - Énfasis6 81 3" xfId="2738"/>
    <cellStyle name="20% - Énfasis6 81 4" xfId="2739"/>
    <cellStyle name="20% - Énfasis6 81 5" xfId="2740"/>
    <cellStyle name="20% - Énfasis6 81 6" xfId="2741"/>
    <cellStyle name="20% - Énfasis6 81 7" xfId="2742"/>
    <cellStyle name="20% - Énfasis6 81 8" xfId="2743"/>
    <cellStyle name="20% - Énfasis6 81 9" xfId="2744"/>
    <cellStyle name="20% - Énfasis6 82 10" xfId="2745"/>
    <cellStyle name="20% - Énfasis6 82 11" xfId="2746"/>
    <cellStyle name="20% - Énfasis6 82 2" xfId="2747"/>
    <cellStyle name="20% - Énfasis6 82 3" xfId="2748"/>
    <cellStyle name="20% - Énfasis6 82 4" xfId="2749"/>
    <cellStyle name="20% - Énfasis6 82 5" xfId="2750"/>
    <cellStyle name="20% - Énfasis6 82 6" xfId="2751"/>
    <cellStyle name="20% - Énfasis6 82 7" xfId="2752"/>
    <cellStyle name="20% - Énfasis6 82 8" xfId="2753"/>
    <cellStyle name="20% - Énfasis6 82 9" xfId="2754"/>
    <cellStyle name="20% - Énfasis6 83 10" xfId="2755"/>
    <cellStyle name="20% - Énfasis6 83 11" xfId="2756"/>
    <cellStyle name="20% - Énfasis6 83 2" xfId="2757"/>
    <cellStyle name="20% - Énfasis6 83 3" xfId="2758"/>
    <cellStyle name="20% - Énfasis6 83 4" xfId="2759"/>
    <cellStyle name="20% - Énfasis6 83 5" xfId="2760"/>
    <cellStyle name="20% - Énfasis6 83 6" xfId="2761"/>
    <cellStyle name="20% - Énfasis6 83 7" xfId="2762"/>
    <cellStyle name="20% - Énfasis6 83 8" xfId="2763"/>
    <cellStyle name="20% - Énfasis6 83 9" xfId="2764"/>
    <cellStyle name="20% - Énfasis6 84 10" xfId="2765"/>
    <cellStyle name="20% - Énfasis6 84 11" xfId="2766"/>
    <cellStyle name="20% - Énfasis6 84 2" xfId="2767"/>
    <cellStyle name="20% - Énfasis6 84 3" xfId="2768"/>
    <cellStyle name="20% - Énfasis6 84 4" xfId="2769"/>
    <cellStyle name="20% - Énfasis6 84 5" xfId="2770"/>
    <cellStyle name="20% - Énfasis6 84 6" xfId="2771"/>
    <cellStyle name="20% - Énfasis6 84 7" xfId="2772"/>
    <cellStyle name="20% - Énfasis6 84 8" xfId="2773"/>
    <cellStyle name="20% - Énfasis6 84 9" xfId="2774"/>
    <cellStyle name="20% - Énfasis6 85 10" xfId="2775"/>
    <cellStyle name="20% - Énfasis6 85 11" xfId="2776"/>
    <cellStyle name="20% - Énfasis6 85 2" xfId="2777"/>
    <cellStyle name="20% - Énfasis6 85 3" xfId="2778"/>
    <cellStyle name="20% - Énfasis6 85 4" xfId="2779"/>
    <cellStyle name="20% - Énfasis6 85 5" xfId="2780"/>
    <cellStyle name="20% - Énfasis6 85 6" xfId="2781"/>
    <cellStyle name="20% - Énfasis6 85 7" xfId="2782"/>
    <cellStyle name="20% - Énfasis6 85 8" xfId="2783"/>
    <cellStyle name="20% - Énfasis6 85 9" xfId="2784"/>
    <cellStyle name="20% - Énfasis6 86 10" xfId="2785"/>
    <cellStyle name="20% - Énfasis6 86 11" xfId="2786"/>
    <cellStyle name="20% - Énfasis6 86 2" xfId="2787"/>
    <cellStyle name="20% - Énfasis6 86 3" xfId="2788"/>
    <cellStyle name="20% - Énfasis6 86 4" xfId="2789"/>
    <cellStyle name="20% - Énfasis6 86 5" xfId="2790"/>
    <cellStyle name="20% - Énfasis6 86 6" xfId="2791"/>
    <cellStyle name="20% - Énfasis6 86 7" xfId="2792"/>
    <cellStyle name="20% - Énfasis6 86 8" xfId="2793"/>
    <cellStyle name="20% - Énfasis6 86 9" xfId="2794"/>
    <cellStyle name="20% - Énfasis6 87 10" xfId="2795"/>
    <cellStyle name="20% - Énfasis6 87 11" xfId="2796"/>
    <cellStyle name="20% - Énfasis6 87 2" xfId="2797"/>
    <cellStyle name="20% - Énfasis6 87 3" xfId="2798"/>
    <cellStyle name="20% - Énfasis6 87 4" xfId="2799"/>
    <cellStyle name="20% - Énfasis6 87 5" xfId="2800"/>
    <cellStyle name="20% - Énfasis6 87 6" xfId="2801"/>
    <cellStyle name="20% - Énfasis6 87 7" xfId="2802"/>
    <cellStyle name="20% - Énfasis6 87 8" xfId="2803"/>
    <cellStyle name="20% - Énfasis6 87 9" xfId="2804"/>
    <cellStyle name="20% - Énfasis6 88 2" xfId="2805"/>
    <cellStyle name="20% - Énfasis6 89 2" xfId="2806"/>
    <cellStyle name="20% - Énfasis6 9" xfId="2807"/>
    <cellStyle name="20% - Énfasis6 9 2" xfId="2808"/>
    <cellStyle name="20% - Énfasis6 9 3" xfId="2809"/>
    <cellStyle name="20% - Énfasis6 90 2" xfId="2810"/>
    <cellStyle name="20% - Énfasis6 91 2" xfId="2811"/>
    <cellStyle name="20% - Énfasis6 92 2" xfId="2812"/>
    <cellStyle name="20% - Énfasis6 93 2" xfId="2813"/>
    <cellStyle name="20% - Énfasis6 94 2" xfId="2814"/>
    <cellStyle name="20% - Énfasis6 95 2" xfId="2815"/>
    <cellStyle name="20% - Énfasis6 96 2" xfId="2816"/>
    <cellStyle name="20% - Énfasis6 97 2" xfId="2817"/>
    <cellStyle name="20% - Énfasis6 98 2" xfId="2818"/>
    <cellStyle name="20% - Énfasis6 99 2" xfId="2819"/>
    <cellStyle name="40% - Accent1" xfId="2820"/>
    <cellStyle name="40% - Accent1 10" xfId="2821"/>
    <cellStyle name="40% - Accent1 2" xfId="2822"/>
    <cellStyle name="40% - Accent1 2 2" xfId="2823"/>
    <cellStyle name="40% - Accent1 2 2 2" xfId="2824"/>
    <cellStyle name="40% - Accent1 3" xfId="2825"/>
    <cellStyle name="40% - Accent1 4" xfId="2826"/>
    <cellStyle name="40% - Accent1 5" xfId="2827"/>
    <cellStyle name="40% - Accent1 6" xfId="2828"/>
    <cellStyle name="40% - Accent1 7" xfId="2829"/>
    <cellStyle name="40% - Accent1 8" xfId="2830"/>
    <cellStyle name="40% - Accent1 9" xfId="2831"/>
    <cellStyle name="40% - Accent1_base" xfId="2832"/>
    <cellStyle name="40% - Accent2" xfId="2833"/>
    <cellStyle name="40% - Accent2 10" xfId="2834"/>
    <cellStyle name="40% - Accent2 2" xfId="2835"/>
    <cellStyle name="40% - Accent2 2 2" xfId="2836"/>
    <cellStyle name="40% - Accent2 2 2 2" xfId="2837"/>
    <cellStyle name="40% - Accent2 3" xfId="2838"/>
    <cellStyle name="40% - Accent2 4" xfId="2839"/>
    <cellStyle name="40% - Accent2 5" xfId="2840"/>
    <cellStyle name="40% - Accent2 6" xfId="2841"/>
    <cellStyle name="40% - Accent2 7" xfId="2842"/>
    <cellStyle name="40% - Accent2 8" xfId="2843"/>
    <cellStyle name="40% - Accent2 9" xfId="2844"/>
    <cellStyle name="40% - Accent2_base" xfId="2845"/>
    <cellStyle name="40% - Accent3" xfId="2846"/>
    <cellStyle name="40% - Accent3 2" xfId="2847"/>
    <cellStyle name="40% - Accent3 3" xfId="2848"/>
    <cellStyle name="40% - Accent3 4" xfId="2849"/>
    <cellStyle name="40% - Accent3 5" xfId="2850"/>
    <cellStyle name="40% - Accent4" xfId="2851"/>
    <cellStyle name="40% - Accent4 10" xfId="2852"/>
    <cellStyle name="40% - Accent4 2" xfId="2853"/>
    <cellStyle name="40% - Accent4 2 2" xfId="2854"/>
    <cellStyle name="40% - Accent4 2 2 2" xfId="2855"/>
    <cellStyle name="40% - Accent4 3" xfId="2856"/>
    <cellStyle name="40% - Accent4 4" xfId="2857"/>
    <cellStyle name="40% - Accent4 5" xfId="2858"/>
    <cellStyle name="40% - Accent4 6" xfId="2859"/>
    <cellStyle name="40% - Accent4 7" xfId="2860"/>
    <cellStyle name="40% - Accent4 8" xfId="2861"/>
    <cellStyle name="40% - Accent4 9" xfId="2862"/>
    <cellStyle name="40% - Accent4_base" xfId="2863"/>
    <cellStyle name="40% - Accent5" xfId="2864"/>
    <cellStyle name="40% - Accent5 2" xfId="2865"/>
    <cellStyle name="40% - Accent5 3" xfId="2866"/>
    <cellStyle name="40% - Accent5 4" xfId="2867"/>
    <cellStyle name="40% - Accent5 5" xfId="2868"/>
    <cellStyle name="40% - Accent6" xfId="2869"/>
    <cellStyle name="40% - Accent6 2" xfId="2870"/>
    <cellStyle name="40% - Accent6 3" xfId="2871"/>
    <cellStyle name="40% - Accent6 4" xfId="2872"/>
    <cellStyle name="40% - Accent6 5" xfId="2873"/>
    <cellStyle name="40% - Énfasis1 10" xfId="2874"/>
    <cellStyle name="40% - Énfasis1 10 2" xfId="2875"/>
    <cellStyle name="40% - Énfasis1 100 2" xfId="2876"/>
    <cellStyle name="40% - Énfasis1 101 2" xfId="2877"/>
    <cellStyle name="40% - Énfasis1 102 2" xfId="2878"/>
    <cellStyle name="40% - Énfasis1 103 2" xfId="2879"/>
    <cellStyle name="40% - Énfasis1 104 2" xfId="2880"/>
    <cellStyle name="40% - Énfasis1 105 2" xfId="2881"/>
    <cellStyle name="40% - Énfasis1 106 2" xfId="2882"/>
    <cellStyle name="40% - Énfasis1 107 2" xfId="2883"/>
    <cellStyle name="40% - Énfasis1 108 2" xfId="2884"/>
    <cellStyle name="40% - Énfasis1 109 2" xfId="2885"/>
    <cellStyle name="40% - Énfasis1 11" xfId="2886"/>
    <cellStyle name="40% - Énfasis1 11 2" xfId="2887"/>
    <cellStyle name="40% - Énfasis1 110 2" xfId="2888"/>
    <cellStyle name="40% - Énfasis1 12" xfId="2889"/>
    <cellStyle name="40% - Énfasis1 12 2" xfId="2890"/>
    <cellStyle name="40% - Énfasis1 13" xfId="2891"/>
    <cellStyle name="40% - Énfasis1 13 2" xfId="2892"/>
    <cellStyle name="40% - Énfasis1 14" xfId="2893"/>
    <cellStyle name="40% - Énfasis1 14 2" xfId="2894"/>
    <cellStyle name="40% - Énfasis1 15" xfId="2895"/>
    <cellStyle name="40% - Énfasis1 15 2" xfId="2896"/>
    <cellStyle name="40% - Énfasis1 16" xfId="2897"/>
    <cellStyle name="40% - Énfasis1 16 2" xfId="2898"/>
    <cellStyle name="40% - Énfasis1 16 3" xfId="2899"/>
    <cellStyle name="40% - Énfasis1 17" xfId="2900"/>
    <cellStyle name="40% - Énfasis1 17 2" xfId="2901"/>
    <cellStyle name="40% - Énfasis1 17 3" xfId="2902"/>
    <cellStyle name="40% - Énfasis1 18" xfId="2903"/>
    <cellStyle name="40% - Énfasis1 18 2" xfId="2904"/>
    <cellStyle name="40% - Énfasis1 18 3" xfId="2905"/>
    <cellStyle name="40% - Énfasis1 19" xfId="2906"/>
    <cellStyle name="40% - Énfasis1 19 2" xfId="2907"/>
    <cellStyle name="40% - Énfasis1 19 3" xfId="2908"/>
    <cellStyle name="40% - Énfasis1 2" xfId="2909"/>
    <cellStyle name="40% - Énfasis1 2 2" xfId="2910"/>
    <cellStyle name="40% - Énfasis1 2 2 2" xfId="2911"/>
    <cellStyle name="40% - Énfasis1 2 2 2 2" xfId="2912"/>
    <cellStyle name="40% - Énfasis1 2 2 3" xfId="2913"/>
    <cellStyle name="40% - Énfasis1 2 3" xfId="2914"/>
    <cellStyle name="40% - Énfasis1 2 3 2" xfId="2915"/>
    <cellStyle name="40% - Énfasis1 2 4" xfId="2916"/>
    <cellStyle name="40% - Énfasis1 2 5" xfId="2917"/>
    <cellStyle name="40% - Énfasis1 20" xfId="2918"/>
    <cellStyle name="40% - Énfasis1 20 2" xfId="2919"/>
    <cellStyle name="40% - Énfasis1 20 3" xfId="2920"/>
    <cellStyle name="40% - Énfasis1 21" xfId="2921"/>
    <cellStyle name="40% - Énfasis1 21 10" xfId="2922"/>
    <cellStyle name="40% - Énfasis1 21 2" xfId="2923"/>
    <cellStyle name="40% - Énfasis1 21 2 10" xfId="2924"/>
    <cellStyle name="40% - Énfasis1 21 2 2" xfId="2925"/>
    <cellStyle name="40% - Énfasis1 21 2 3" xfId="2926"/>
    <cellStyle name="40% - Énfasis1 21 2 4" xfId="2927"/>
    <cellStyle name="40% - Énfasis1 21 2 5" xfId="2928"/>
    <cellStyle name="40% - Énfasis1 21 2 6" xfId="2929"/>
    <cellStyle name="40% - Énfasis1 21 2 7" xfId="2930"/>
    <cellStyle name="40% - Énfasis1 21 2 8" xfId="2931"/>
    <cellStyle name="40% - Énfasis1 21 2 9" xfId="2932"/>
    <cellStyle name="40% - Énfasis1 21 3" xfId="2933"/>
    <cellStyle name="40% - Énfasis1 21 4" xfId="2934"/>
    <cellStyle name="40% - Énfasis1 21 5" xfId="2935"/>
    <cellStyle name="40% - Énfasis1 21 6" xfId="2936"/>
    <cellStyle name="40% - Énfasis1 21 7" xfId="2937"/>
    <cellStyle name="40% - Énfasis1 21 8" xfId="2938"/>
    <cellStyle name="40% - Énfasis1 21 9" xfId="2939"/>
    <cellStyle name="40% - Énfasis1 22" xfId="2940"/>
    <cellStyle name="40% - Énfasis1 22 2" xfId="2941"/>
    <cellStyle name="40% - Énfasis1 22 3" xfId="2942"/>
    <cellStyle name="40% - Énfasis1 23" xfId="2943"/>
    <cellStyle name="40% - Énfasis1 23 2" xfId="2944"/>
    <cellStyle name="40% - Énfasis1 23 3" xfId="2945"/>
    <cellStyle name="40% - Énfasis1 23 4" xfId="2946"/>
    <cellStyle name="40% - Énfasis1 24" xfId="2947"/>
    <cellStyle name="40% - Énfasis1 24 2" xfId="2948"/>
    <cellStyle name="40% - Énfasis1 24 3" xfId="2949"/>
    <cellStyle name="40% - Énfasis1 24 4" xfId="2950"/>
    <cellStyle name="40% - Énfasis1 25" xfId="2951"/>
    <cellStyle name="40% - Énfasis1 25 2" xfId="2952"/>
    <cellStyle name="40% - Énfasis1 25 3" xfId="2953"/>
    <cellStyle name="40% - Énfasis1 25 4" xfId="2954"/>
    <cellStyle name="40% - Énfasis1 26" xfId="2955"/>
    <cellStyle name="40% - Énfasis1 26 2" xfId="2956"/>
    <cellStyle name="40% - Énfasis1 26 2 2" xfId="2957"/>
    <cellStyle name="40% - Énfasis1 26 2 3" xfId="2958"/>
    <cellStyle name="40% - Énfasis1 26 3" xfId="2959"/>
    <cellStyle name="40% - Énfasis1 26 4" xfId="2960"/>
    <cellStyle name="40% - Énfasis1 26 5" xfId="2961"/>
    <cellStyle name="40% - Énfasis1 26 6" xfId="2962"/>
    <cellStyle name="40% - Énfasis1 27" xfId="2963"/>
    <cellStyle name="40% - Énfasis1 27 2" xfId="2964"/>
    <cellStyle name="40% - Énfasis1 27 3" xfId="2965"/>
    <cellStyle name="40% - Énfasis1 27 4" xfId="2966"/>
    <cellStyle name="40% - Énfasis1 27 5" xfId="2967"/>
    <cellStyle name="40% - Énfasis1 27 6" xfId="2968"/>
    <cellStyle name="40% - Énfasis1 28" xfId="2969"/>
    <cellStyle name="40% - Énfasis1 28 2" xfId="2970"/>
    <cellStyle name="40% - Énfasis1 28 3" xfId="2971"/>
    <cellStyle name="40% - Énfasis1 28 4" xfId="2972"/>
    <cellStyle name="40% - Énfasis1 29" xfId="2973"/>
    <cellStyle name="40% - Énfasis1 29 2" xfId="2974"/>
    <cellStyle name="40% - Énfasis1 29 3" xfId="2975"/>
    <cellStyle name="40% - Énfasis1 29 4" xfId="2976"/>
    <cellStyle name="40% - Énfasis1 3" xfId="2977"/>
    <cellStyle name="40% - Énfasis1 3 2" xfId="2978"/>
    <cellStyle name="40% - Énfasis1 3 2 2" xfId="2979"/>
    <cellStyle name="40% - Énfasis1 3 3" xfId="2980"/>
    <cellStyle name="40% - Énfasis1 3 4" xfId="2981"/>
    <cellStyle name="40% - Énfasis1 30" xfId="2982"/>
    <cellStyle name="40% - Énfasis1 30 2" xfId="2983"/>
    <cellStyle name="40% - Énfasis1 30 3" xfId="2984"/>
    <cellStyle name="40% - Énfasis1 30 4" xfId="2985"/>
    <cellStyle name="40% - Énfasis1 31" xfId="2986"/>
    <cellStyle name="40% - Énfasis1 31 2" xfId="2987"/>
    <cellStyle name="40% - Énfasis1 32" xfId="2988"/>
    <cellStyle name="40% - Énfasis1 32 2" xfId="2989"/>
    <cellStyle name="40% - Énfasis1 33" xfId="2990"/>
    <cellStyle name="40% - Énfasis1 34" xfId="2991"/>
    <cellStyle name="40% - Énfasis1 35" xfId="2992"/>
    <cellStyle name="40% - Énfasis1 36" xfId="2993"/>
    <cellStyle name="40% - Énfasis1 37" xfId="2994"/>
    <cellStyle name="40% - Énfasis1 38" xfId="2995"/>
    <cellStyle name="40% - Énfasis1 39" xfId="2996"/>
    <cellStyle name="40% - Énfasis1 4" xfId="2997"/>
    <cellStyle name="40% - Énfasis1 4 2" xfId="2998"/>
    <cellStyle name="40% - Énfasis1 4 3" xfId="2999"/>
    <cellStyle name="40% - Énfasis1 40" xfId="3000"/>
    <cellStyle name="40% - Énfasis1 41" xfId="3001"/>
    <cellStyle name="40% - Énfasis1 42" xfId="3002"/>
    <cellStyle name="40% - Énfasis1 43" xfId="3003"/>
    <cellStyle name="40% - Énfasis1 44" xfId="3004"/>
    <cellStyle name="40% - Énfasis1 45" xfId="3005"/>
    <cellStyle name="40% - Énfasis1 46" xfId="3006"/>
    <cellStyle name="40% - Énfasis1 47" xfId="3007"/>
    <cellStyle name="40% - Énfasis1 48" xfId="3008"/>
    <cellStyle name="40% - Énfasis1 49" xfId="3009"/>
    <cellStyle name="40% - Énfasis1 5" xfId="3010"/>
    <cellStyle name="40% - Énfasis1 5 2" xfId="3011"/>
    <cellStyle name="40% - Énfasis1 5 3" xfId="3012"/>
    <cellStyle name="40% - Énfasis1 50" xfId="3013"/>
    <cellStyle name="40% - Énfasis1 51" xfId="3014"/>
    <cellStyle name="40% - Énfasis1 52" xfId="3015"/>
    <cellStyle name="40% - Énfasis1 53" xfId="3016"/>
    <cellStyle name="40% - Énfasis1 54" xfId="3017"/>
    <cellStyle name="40% - Énfasis1 55" xfId="3018"/>
    <cellStyle name="40% - Énfasis1 56" xfId="3019"/>
    <cellStyle name="40% - Énfasis1 57" xfId="3020"/>
    <cellStyle name="40% - Énfasis1 58" xfId="3021"/>
    <cellStyle name="40% - Énfasis1 59" xfId="3022"/>
    <cellStyle name="40% - Énfasis1 6" xfId="3023"/>
    <cellStyle name="40% - Énfasis1 6 2" xfId="3024"/>
    <cellStyle name="40% - Énfasis1 6 3" xfId="3025"/>
    <cellStyle name="40% - Énfasis1 60" xfId="3026"/>
    <cellStyle name="40% - Énfasis1 61" xfId="3027"/>
    <cellStyle name="40% - Énfasis1 61 10" xfId="3028"/>
    <cellStyle name="40% - Énfasis1 61 11" xfId="3029"/>
    <cellStyle name="40% - Énfasis1 61 2" xfId="3030"/>
    <cellStyle name="40% - Énfasis1 61 3" xfId="3031"/>
    <cellStyle name="40% - Énfasis1 61 4" xfId="3032"/>
    <cellStyle name="40% - Énfasis1 61 5" xfId="3033"/>
    <cellStyle name="40% - Énfasis1 61 6" xfId="3034"/>
    <cellStyle name="40% - Énfasis1 61 7" xfId="3035"/>
    <cellStyle name="40% - Énfasis1 61 8" xfId="3036"/>
    <cellStyle name="40% - Énfasis1 61 9" xfId="3037"/>
    <cellStyle name="40% - Énfasis1 62" xfId="3038"/>
    <cellStyle name="40% - Énfasis1 62 10" xfId="3039"/>
    <cellStyle name="40% - Énfasis1 62 11" xfId="3040"/>
    <cellStyle name="40% - Énfasis1 62 2" xfId="3041"/>
    <cellStyle name="40% - Énfasis1 62 3" xfId="3042"/>
    <cellStyle name="40% - Énfasis1 62 4" xfId="3043"/>
    <cellStyle name="40% - Énfasis1 62 5" xfId="3044"/>
    <cellStyle name="40% - Énfasis1 62 6" xfId="3045"/>
    <cellStyle name="40% - Énfasis1 62 7" xfId="3046"/>
    <cellStyle name="40% - Énfasis1 62 8" xfId="3047"/>
    <cellStyle name="40% - Énfasis1 62 9" xfId="3048"/>
    <cellStyle name="40% - Énfasis1 63 10" xfId="3049"/>
    <cellStyle name="40% - Énfasis1 63 11" xfId="3050"/>
    <cellStyle name="40% - Énfasis1 63 2" xfId="3051"/>
    <cellStyle name="40% - Énfasis1 63 3" xfId="3052"/>
    <cellStyle name="40% - Énfasis1 63 4" xfId="3053"/>
    <cellStyle name="40% - Énfasis1 63 5" xfId="3054"/>
    <cellStyle name="40% - Énfasis1 63 6" xfId="3055"/>
    <cellStyle name="40% - Énfasis1 63 7" xfId="3056"/>
    <cellStyle name="40% - Énfasis1 63 8" xfId="3057"/>
    <cellStyle name="40% - Énfasis1 63 9" xfId="3058"/>
    <cellStyle name="40% - Énfasis1 64 10" xfId="3059"/>
    <cellStyle name="40% - Énfasis1 64 11" xfId="3060"/>
    <cellStyle name="40% - Énfasis1 64 2" xfId="3061"/>
    <cellStyle name="40% - Énfasis1 64 3" xfId="3062"/>
    <cellStyle name="40% - Énfasis1 64 4" xfId="3063"/>
    <cellStyle name="40% - Énfasis1 64 5" xfId="3064"/>
    <cellStyle name="40% - Énfasis1 64 6" xfId="3065"/>
    <cellStyle name="40% - Énfasis1 64 7" xfId="3066"/>
    <cellStyle name="40% - Énfasis1 64 8" xfId="3067"/>
    <cellStyle name="40% - Énfasis1 64 9" xfId="3068"/>
    <cellStyle name="40% - Énfasis1 65 10" xfId="3069"/>
    <cellStyle name="40% - Énfasis1 65 11" xfId="3070"/>
    <cellStyle name="40% - Énfasis1 65 2" xfId="3071"/>
    <cellStyle name="40% - Énfasis1 65 3" xfId="3072"/>
    <cellStyle name="40% - Énfasis1 65 4" xfId="3073"/>
    <cellStyle name="40% - Énfasis1 65 5" xfId="3074"/>
    <cellStyle name="40% - Énfasis1 65 6" xfId="3075"/>
    <cellStyle name="40% - Énfasis1 65 7" xfId="3076"/>
    <cellStyle name="40% - Énfasis1 65 8" xfId="3077"/>
    <cellStyle name="40% - Énfasis1 65 9" xfId="3078"/>
    <cellStyle name="40% - Énfasis1 66 10" xfId="3079"/>
    <cellStyle name="40% - Énfasis1 66 11" xfId="3080"/>
    <cellStyle name="40% - Énfasis1 66 2" xfId="3081"/>
    <cellStyle name="40% - Énfasis1 66 3" xfId="3082"/>
    <cellStyle name="40% - Énfasis1 66 4" xfId="3083"/>
    <cellStyle name="40% - Énfasis1 66 5" xfId="3084"/>
    <cellStyle name="40% - Énfasis1 66 6" xfId="3085"/>
    <cellStyle name="40% - Énfasis1 66 7" xfId="3086"/>
    <cellStyle name="40% - Énfasis1 66 8" xfId="3087"/>
    <cellStyle name="40% - Énfasis1 66 9" xfId="3088"/>
    <cellStyle name="40% - Énfasis1 67 10" xfId="3089"/>
    <cellStyle name="40% - Énfasis1 67 11" xfId="3090"/>
    <cellStyle name="40% - Énfasis1 67 2" xfId="3091"/>
    <cellStyle name="40% - Énfasis1 67 3" xfId="3092"/>
    <cellStyle name="40% - Énfasis1 67 4" xfId="3093"/>
    <cellStyle name="40% - Énfasis1 67 5" xfId="3094"/>
    <cellStyle name="40% - Énfasis1 67 6" xfId="3095"/>
    <cellStyle name="40% - Énfasis1 67 7" xfId="3096"/>
    <cellStyle name="40% - Énfasis1 67 8" xfId="3097"/>
    <cellStyle name="40% - Énfasis1 67 9" xfId="3098"/>
    <cellStyle name="40% - Énfasis1 68 10" xfId="3099"/>
    <cellStyle name="40% - Énfasis1 68 11" xfId="3100"/>
    <cellStyle name="40% - Énfasis1 68 2" xfId="3101"/>
    <cellStyle name="40% - Énfasis1 68 3" xfId="3102"/>
    <cellStyle name="40% - Énfasis1 68 4" xfId="3103"/>
    <cellStyle name="40% - Énfasis1 68 5" xfId="3104"/>
    <cellStyle name="40% - Énfasis1 68 6" xfId="3105"/>
    <cellStyle name="40% - Énfasis1 68 7" xfId="3106"/>
    <cellStyle name="40% - Énfasis1 68 8" xfId="3107"/>
    <cellStyle name="40% - Énfasis1 68 9" xfId="3108"/>
    <cellStyle name="40% - Énfasis1 69 10" xfId="3109"/>
    <cellStyle name="40% - Énfasis1 69 11" xfId="3110"/>
    <cellStyle name="40% - Énfasis1 69 2" xfId="3111"/>
    <cellStyle name="40% - Énfasis1 69 3" xfId="3112"/>
    <cellStyle name="40% - Énfasis1 69 4" xfId="3113"/>
    <cellStyle name="40% - Énfasis1 69 5" xfId="3114"/>
    <cellStyle name="40% - Énfasis1 69 6" xfId="3115"/>
    <cellStyle name="40% - Énfasis1 69 7" xfId="3116"/>
    <cellStyle name="40% - Énfasis1 69 8" xfId="3117"/>
    <cellStyle name="40% - Énfasis1 69 9" xfId="3118"/>
    <cellStyle name="40% - Énfasis1 7" xfId="3119"/>
    <cellStyle name="40% - Énfasis1 7 2" xfId="3120"/>
    <cellStyle name="40% - Énfasis1 7 3" xfId="3121"/>
    <cellStyle name="40% - Énfasis1 70 10" xfId="3122"/>
    <cellStyle name="40% - Énfasis1 70 11" xfId="3123"/>
    <cellStyle name="40% - Énfasis1 70 2" xfId="3124"/>
    <cellStyle name="40% - Énfasis1 70 3" xfId="3125"/>
    <cellStyle name="40% - Énfasis1 70 4" xfId="3126"/>
    <cellStyle name="40% - Énfasis1 70 5" xfId="3127"/>
    <cellStyle name="40% - Énfasis1 70 6" xfId="3128"/>
    <cellStyle name="40% - Énfasis1 70 7" xfId="3129"/>
    <cellStyle name="40% - Énfasis1 70 8" xfId="3130"/>
    <cellStyle name="40% - Énfasis1 70 9" xfId="3131"/>
    <cellStyle name="40% - Énfasis1 71 10" xfId="3132"/>
    <cellStyle name="40% - Énfasis1 71 11" xfId="3133"/>
    <cellStyle name="40% - Énfasis1 71 2" xfId="3134"/>
    <cellStyle name="40% - Énfasis1 71 3" xfId="3135"/>
    <cellStyle name="40% - Énfasis1 71 4" xfId="3136"/>
    <cellStyle name="40% - Énfasis1 71 5" xfId="3137"/>
    <cellStyle name="40% - Énfasis1 71 6" xfId="3138"/>
    <cellStyle name="40% - Énfasis1 71 7" xfId="3139"/>
    <cellStyle name="40% - Énfasis1 71 8" xfId="3140"/>
    <cellStyle name="40% - Énfasis1 71 9" xfId="3141"/>
    <cellStyle name="40% - Énfasis1 72 10" xfId="3142"/>
    <cellStyle name="40% - Énfasis1 72 11" xfId="3143"/>
    <cellStyle name="40% - Énfasis1 72 2" xfId="3144"/>
    <cellStyle name="40% - Énfasis1 72 3" xfId="3145"/>
    <cellStyle name="40% - Énfasis1 72 4" xfId="3146"/>
    <cellStyle name="40% - Énfasis1 72 5" xfId="3147"/>
    <cellStyle name="40% - Énfasis1 72 6" xfId="3148"/>
    <cellStyle name="40% - Énfasis1 72 7" xfId="3149"/>
    <cellStyle name="40% - Énfasis1 72 8" xfId="3150"/>
    <cellStyle name="40% - Énfasis1 72 9" xfId="3151"/>
    <cellStyle name="40% - Énfasis1 73 10" xfId="3152"/>
    <cellStyle name="40% - Énfasis1 73 11" xfId="3153"/>
    <cellStyle name="40% - Énfasis1 73 2" xfId="3154"/>
    <cellStyle name="40% - Énfasis1 73 3" xfId="3155"/>
    <cellStyle name="40% - Énfasis1 73 4" xfId="3156"/>
    <cellStyle name="40% - Énfasis1 73 5" xfId="3157"/>
    <cellStyle name="40% - Énfasis1 73 6" xfId="3158"/>
    <cellStyle name="40% - Énfasis1 73 7" xfId="3159"/>
    <cellStyle name="40% - Énfasis1 73 8" xfId="3160"/>
    <cellStyle name="40% - Énfasis1 73 9" xfId="3161"/>
    <cellStyle name="40% - Énfasis1 74 10" xfId="3162"/>
    <cellStyle name="40% - Énfasis1 74 11" xfId="3163"/>
    <cellStyle name="40% - Énfasis1 74 2" xfId="3164"/>
    <cellStyle name="40% - Énfasis1 74 3" xfId="3165"/>
    <cellStyle name="40% - Énfasis1 74 4" xfId="3166"/>
    <cellStyle name="40% - Énfasis1 74 5" xfId="3167"/>
    <cellStyle name="40% - Énfasis1 74 6" xfId="3168"/>
    <cellStyle name="40% - Énfasis1 74 7" xfId="3169"/>
    <cellStyle name="40% - Énfasis1 74 8" xfId="3170"/>
    <cellStyle name="40% - Énfasis1 74 9" xfId="3171"/>
    <cellStyle name="40% - Énfasis1 75 10" xfId="3172"/>
    <cellStyle name="40% - Énfasis1 75 11" xfId="3173"/>
    <cellStyle name="40% - Énfasis1 75 2" xfId="3174"/>
    <cellStyle name="40% - Énfasis1 75 3" xfId="3175"/>
    <cellStyle name="40% - Énfasis1 75 4" xfId="3176"/>
    <cellStyle name="40% - Énfasis1 75 5" xfId="3177"/>
    <cellStyle name="40% - Énfasis1 75 6" xfId="3178"/>
    <cellStyle name="40% - Énfasis1 75 7" xfId="3179"/>
    <cellStyle name="40% - Énfasis1 75 8" xfId="3180"/>
    <cellStyle name="40% - Énfasis1 75 9" xfId="3181"/>
    <cellStyle name="40% - Énfasis1 76 10" xfId="3182"/>
    <cellStyle name="40% - Énfasis1 76 11" xfId="3183"/>
    <cellStyle name="40% - Énfasis1 76 2" xfId="3184"/>
    <cellStyle name="40% - Énfasis1 76 3" xfId="3185"/>
    <cellStyle name="40% - Énfasis1 76 4" xfId="3186"/>
    <cellStyle name="40% - Énfasis1 76 5" xfId="3187"/>
    <cellStyle name="40% - Énfasis1 76 6" xfId="3188"/>
    <cellStyle name="40% - Énfasis1 76 7" xfId="3189"/>
    <cellStyle name="40% - Énfasis1 76 8" xfId="3190"/>
    <cellStyle name="40% - Énfasis1 76 9" xfId="3191"/>
    <cellStyle name="40% - Énfasis1 77 10" xfId="3192"/>
    <cellStyle name="40% - Énfasis1 77 11" xfId="3193"/>
    <cellStyle name="40% - Énfasis1 77 2" xfId="3194"/>
    <cellStyle name="40% - Énfasis1 77 3" xfId="3195"/>
    <cellStyle name="40% - Énfasis1 77 4" xfId="3196"/>
    <cellStyle name="40% - Énfasis1 77 5" xfId="3197"/>
    <cellStyle name="40% - Énfasis1 77 6" xfId="3198"/>
    <cellStyle name="40% - Énfasis1 77 7" xfId="3199"/>
    <cellStyle name="40% - Énfasis1 77 8" xfId="3200"/>
    <cellStyle name="40% - Énfasis1 77 9" xfId="3201"/>
    <cellStyle name="40% - Énfasis1 78 10" xfId="3202"/>
    <cellStyle name="40% - Énfasis1 78 11" xfId="3203"/>
    <cellStyle name="40% - Énfasis1 78 2" xfId="3204"/>
    <cellStyle name="40% - Énfasis1 78 3" xfId="3205"/>
    <cellStyle name="40% - Énfasis1 78 4" xfId="3206"/>
    <cellStyle name="40% - Énfasis1 78 5" xfId="3207"/>
    <cellStyle name="40% - Énfasis1 78 6" xfId="3208"/>
    <cellStyle name="40% - Énfasis1 78 7" xfId="3209"/>
    <cellStyle name="40% - Énfasis1 78 8" xfId="3210"/>
    <cellStyle name="40% - Énfasis1 78 9" xfId="3211"/>
    <cellStyle name="40% - Énfasis1 79 10" xfId="3212"/>
    <cellStyle name="40% - Énfasis1 79 11" xfId="3213"/>
    <cellStyle name="40% - Énfasis1 79 2" xfId="3214"/>
    <cellStyle name="40% - Énfasis1 79 3" xfId="3215"/>
    <cellStyle name="40% - Énfasis1 79 4" xfId="3216"/>
    <cellStyle name="40% - Énfasis1 79 5" xfId="3217"/>
    <cellStyle name="40% - Énfasis1 79 6" xfId="3218"/>
    <cellStyle name="40% - Énfasis1 79 7" xfId="3219"/>
    <cellStyle name="40% - Énfasis1 79 8" xfId="3220"/>
    <cellStyle name="40% - Énfasis1 79 9" xfId="3221"/>
    <cellStyle name="40% - Énfasis1 8" xfId="3222"/>
    <cellStyle name="40% - Énfasis1 8 2" xfId="3223"/>
    <cellStyle name="40% - Énfasis1 8 3" xfId="3224"/>
    <cellStyle name="40% - Énfasis1 80 10" xfId="3225"/>
    <cellStyle name="40% - Énfasis1 80 11" xfId="3226"/>
    <cellStyle name="40% - Énfasis1 80 2" xfId="3227"/>
    <cellStyle name="40% - Énfasis1 80 3" xfId="3228"/>
    <cellStyle name="40% - Énfasis1 80 4" xfId="3229"/>
    <cellStyle name="40% - Énfasis1 80 5" xfId="3230"/>
    <cellStyle name="40% - Énfasis1 80 6" xfId="3231"/>
    <cellStyle name="40% - Énfasis1 80 7" xfId="3232"/>
    <cellStyle name="40% - Énfasis1 80 8" xfId="3233"/>
    <cellStyle name="40% - Énfasis1 80 9" xfId="3234"/>
    <cellStyle name="40% - Énfasis1 81 10" xfId="3235"/>
    <cellStyle name="40% - Énfasis1 81 11" xfId="3236"/>
    <cellStyle name="40% - Énfasis1 81 2" xfId="3237"/>
    <cellStyle name="40% - Énfasis1 81 3" xfId="3238"/>
    <cellStyle name="40% - Énfasis1 81 4" xfId="3239"/>
    <cellStyle name="40% - Énfasis1 81 5" xfId="3240"/>
    <cellStyle name="40% - Énfasis1 81 6" xfId="3241"/>
    <cellStyle name="40% - Énfasis1 81 7" xfId="3242"/>
    <cellStyle name="40% - Énfasis1 81 8" xfId="3243"/>
    <cellStyle name="40% - Énfasis1 81 9" xfId="3244"/>
    <cellStyle name="40% - Énfasis1 82 10" xfId="3245"/>
    <cellStyle name="40% - Énfasis1 82 11" xfId="3246"/>
    <cellStyle name="40% - Énfasis1 82 2" xfId="3247"/>
    <cellStyle name="40% - Énfasis1 82 3" xfId="3248"/>
    <cellStyle name="40% - Énfasis1 82 4" xfId="3249"/>
    <cellStyle name="40% - Énfasis1 82 5" xfId="3250"/>
    <cellStyle name="40% - Énfasis1 82 6" xfId="3251"/>
    <cellStyle name="40% - Énfasis1 82 7" xfId="3252"/>
    <cellStyle name="40% - Énfasis1 82 8" xfId="3253"/>
    <cellStyle name="40% - Énfasis1 82 9" xfId="3254"/>
    <cellStyle name="40% - Énfasis1 83 10" xfId="3255"/>
    <cellStyle name="40% - Énfasis1 83 11" xfId="3256"/>
    <cellStyle name="40% - Énfasis1 83 2" xfId="3257"/>
    <cellStyle name="40% - Énfasis1 83 3" xfId="3258"/>
    <cellStyle name="40% - Énfasis1 83 4" xfId="3259"/>
    <cellStyle name="40% - Énfasis1 83 5" xfId="3260"/>
    <cellStyle name="40% - Énfasis1 83 6" xfId="3261"/>
    <cellStyle name="40% - Énfasis1 83 7" xfId="3262"/>
    <cellStyle name="40% - Énfasis1 83 8" xfId="3263"/>
    <cellStyle name="40% - Énfasis1 83 9" xfId="3264"/>
    <cellStyle name="40% - Énfasis1 84 10" xfId="3265"/>
    <cellStyle name="40% - Énfasis1 84 11" xfId="3266"/>
    <cellStyle name="40% - Énfasis1 84 2" xfId="3267"/>
    <cellStyle name="40% - Énfasis1 84 3" xfId="3268"/>
    <cellStyle name="40% - Énfasis1 84 4" xfId="3269"/>
    <cellStyle name="40% - Énfasis1 84 5" xfId="3270"/>
    <cellStyle name="40% - Énfasis1 84 6" xfId="3271"/>
    <cellStyle name="40% - Énfasis1 84 7" xfId="3272"/>
    <cellStyle name="40% - Énfasis1 84 8" xfId="3273"/>
    <cellStyle name="40% - Énfasis1 84 9" xfId="3274"/>
    <cellStyle name="40% - Énfasis1 85 10" xfId="3275"/>
    <cellStyle name="40% - Énfasis1 85 11" xfId="3276"/>
    <cellStyle name="40% - Énfasis1 85 2" xfId="3277"/>
    <cellStyle name="40% - Énfasis1 85 3" xfId="3278"/>
    <cellStyle name="40% - Énfasis1 85 4" xfId="3279"/>
    <cellStyle name="40% - Énfasis1 85 5" xfId="3280"/>
    <cellStyle name="40% - Énfasis1 85 6" xfId="3281"/>
    <cellStyle name="40% - Énfasis1 85 7" xfId="3282"/>
    <cellStyle name="40% - Énfasis1 85 8" xfId="3283"/>
    <cellStyle name="40% - Énfasis1 85 9" xfId="3284"/>
    <cellStyle name="40% - Énfasis1 86 10" xfId="3285"/>
    <cellStyle name="40% - Énfasis1 86 11" xfId="3286"/>
    <cellStyle name="40% - Énfasis1 86 2" xfId="3287"/>
    <cellStyle name="40% - Énfasis1 86 3" xfId="3288"/>
    <cellStyle name="40% - Énfasis1 86 4" xfId="3289"/>
    <cellStyle name="40% - Énfasis1 86 5" xfId="3290"/>
    <cellStyle name="40% - Énfasis1 86 6" xfId="3291"/>
    <cellStyle name="40% - Énfasis1 86 7" xfId="3292"/>
    <cellStyle name="40% - Énfasis1 86 8" xfId="3293"/>
    <cellStyle name="40% - Énfasis1 86 9" xfId="3294"/>
    <cellStyle name="40% - Énfasis1 87 10" xfId="3295"/>
    <cellStyle name="40% - Énfasis1 87 11" xfId="3296"/>
    <cellStyle name="40% - Énfasis1 87 2" xfId="3297"/>
    <cellStyle name="40% - Énfasis1 87 3" xfId="3298"/>
    <cellStyle name="40% - Énfasis1 87 4" xfId="3299"/>
    <cellStyle name="40% - Énfasis1 87 5" xfId="3300"/>
    <cellStyle name="40% - Énfasis1 87 6" xfId="3301"/>
    <cellStyle name="40% - Énfasis1 87 7" xfId="3302"/>
    <cellStyle name="40% - Énfasis1 87 8" xfId="3303"/>
    <cellStyle name="40% - Énfasis1 87 9" xfId="3304"/>
    <cellStyle name="40% - Énfasis1 88 2" xfId="3305"/>
    <cellStyle name="40% - Énfasis1 89 2" xfId="3306"/>
    <cellStyle name="40% - Énfasis1 9" xfId="3307"/>
    <cellStyle name="40% - Énfasis1 9 2" xfId="3308"/>
    <cellStyle name="40% - Énfasis1 9 3" xfId="3309"/>
    <cellStyle name="40% - Énfasis1 90 2" xfId="3310"/>
    <cellStyle name="40% - Énfasis1 91 2" xfId="3311"/>
    <cellStyle name="40% - Énfasis1 92 2" xfId="3312"/>
    <cellStyle name="40% - Énfasis1 93 2" xfId="3313"/>
    <cellStyle name="40% - Énfasis1 94 2" xfId="3314"/>
    <cellStyle name="40% - Énfasis1 95 2" xfId="3315"/>
    <cellStyle name="40% - Énfasis1 96 2" xfId="3316"/>
    <cellStyle name="40% - Énfasis1 97 2" xfId="3317"/>
    <cellStyle name="40% - Énfasis1 98 2" xfId="3318"/>
    <cellStyle name="40% - Énfasis1 99 2" xfId="3319"/>
    <cellStyle name="40% - Énfasis2 10" xfId="3320"/>
    <cellStyle name="40% - Énfasis2 10 2" xfId="3321"/>
    <cellStyle name="40% - Énfasis2 100 2" xfId="3322"/>
    <cellStyle name="40% - Énfasis2 101 2" xfId="3323"/>
    <cellStyle name="40% - Énfasis2 102 2" xfId="3324"/>
    <cellStyle name="40% - Énfasis2 103 2" xfId="3325"/>
    <cellStyle name="40% - Énfasis2 104 2" xfId="3326"/>
    <cellStyle name="40% - Énfasis2 105 2" xfId="3327"/>
    <cellStyle name="40% - Énfasis2 106 2" xfId="3328"/>
    <cellStyle name="40% - Énfasis2 107 2" xfId="3329"/>
    <cellStyle name="40% - Énfasis2 108 2" xfId="3330"/>
    <cellStyle name="40% - Énfasis2 109 2" xfId="3331"/>
    <cellStyle name="40% - Énfasis2 11" xfId="3332"/>
    <cellStyle name="40% - Énfasis2 11 2" xfId="3333"/>
    <cellStyle name="40% - Énfasis2 110 2" xfId="3334"/>
    <cellStyle name="40% - Énfasis2 12" xfId="3335"/>
    <cellStyle name="40% - Énfasis2 12 2" xfId="3336"/>
    <cellStyle name="40% - Énfasis2 13" xfId="3337"/>
    <cellStyle name="40% - Énfasis2 13 2" xfId="3338"/>
    <cellStyle name="40% - Énfasis2 14" xfId="3339"/>
    <cellStyle name="40% - Énfasis2 14 2" xfId="3340"/>
    <cellStyle name="40% - Énfasis2 15" xfId="3341"/>
    <cellStyle name="40% - Énfasis2 15 2" xfId="3342"/>
    <cellStyle name="40% - Énfasis2 16" xfId="3343"/>
    <cellStyle name="40% - Énfasis2 16 2" xfId="3344"/>
    <cellStyle name="40% - Énfasis2 16 3" xfId="3345"/>
    <cellStyle name="40% - Énfasis2 17" xfId="3346"/>
    <cellStyle name="40% - Énfasis2 17 2" xfId="3347"/>
    <cellStyle name="40% - Énfasis2 17 3" xfId="3348"/>
    <cellStyle name="40% - Énfasis2 18" xfId="3349"/>
    <cellStyle name="40% - Énfasis2 18 2" xfId="3350"/>
    <cellStyle name="40% - Énfasis2 18 3" xfId="3351"/>
    <cellStyle name="40% - Énfasis2 19" xfId="3352"/>
    <cellStyle name="40% - Énfasis2 19 2" xfId="3353"/>
    <cellStyle name="40% - Énfasis2 19 3" xfId="3354"/>
    <cellStyle name="40% - Énfasis2 2" xfId="3355"/>
    <cellStyle name="40% - Énfasis2 2 2" xfId="3356"/>
    <cellStyle name="40% - Énfasis2 2 2 2" xfId="3357"/>
    <cellStyle name="40% - Énfasis2 2 2 2 2" xfId="3358"/>
    <cellStyle name="40% - Énfasis2 2 2 3" xfId="3359"/>
    <cellStyle name="40% - Énfasis2 2 3" xfId="3360"/>
    <cellStyle name="40% - Énfasis2 2 3 2" xfId="3361"/>
    <cellStyle name="40% - Énfasis2 2 4" xfId="3362"/>
    <cellStyle name="40% - Énfasis2 2 5" xfId="3363"/>
    <cellStyle name="40% - Énfasis2 20" xfId="3364"/>
    <cellStyle name="40% - Énfasis2 20 2" xfId="3365"/>
    <cellStyle name="40% - Énfasis2 20 3" xfId="3366"/>
    <cellStyle name="40% - Énfasis2 21" xfId="3367"/>
    <cellStyle name="40% - Énfasis2 21 10" xfId="3368"/>
    <cellStyle name="40% - Énfasis2 21 2" xfId="3369"/>
    <cellStyle name="40% - Énfasis2 21 2 10" xfId="3370"/>
    <cellStyle name="40% - Énfasis2 21 2 2" xfId="3371"/>
    <cellStyle name="40% - Énfasis2 21 2 3" xfId="3372"/>
    <cellStyle name="40% - Énfasis2 21 2 4" xfId="3373"/>
    <cellStyle name="40% - Énfasis2 21 2 5" xfId="3374"/>
    <cellStyle name="40% - Énfasis2 21 2 6" xfId="3375"/>
    <cellStyle name="40% - Énfasis2 21 2 7" xfId="3376"/>
    <cellStyle name="40% - Énfasis2 21 2 8" xfId="3377"/>
    <cellStyle name="40% - Énfasis2 21 2 9" xfId="3378"/>
    <cellStyle name="40% - Énfasis2 21 3" xfId="3379"/>
    <cellStyle name="40% - Énfasis2 21 4" xfId="3380"/>
    <cellStyle name="40% - Énfasis2 21 5" xfId="3381"/>
    <cellStyle name="40% - Énfasis2 21 6" xfId="3382"/>
    <cellStyle name="40% - Énfasis2 21 7" xfId="3383"/>
    <cellStyle name="40% - Énfasis2 21 8" xfId="3384"/>
    <cellStyle name="40% - Énfasis2 21 9" xfId="3385"/>
    <cellStyle name="40% - Énfasis2 22" xfId="3386"/>
    <cellStyle name="40% - Énfasis2 22 2" xfId="3387"/>
    <cellStyle name="40% - Énfasis2 22 3" xfId="3388"/>
    <cellStyle name="40% - Énfasis2 23" xfId="3389"/>
    <cellStyle name="40% - Énfasis2 23 2" xfId="3390"/>
    <cellStyle name="40% - Énfasis2 23 3" xfId="3391"/>
    <cellStyle name="40% - Énfasis2 23 4" xfId="3392"/>
    <cellStyle name="40% - Énfasis2 24" xfId="3393"/>
    <cellStyle name="40% - Énfasis2 24 2" xfId="3394"/>
    <cellStyle name="40% - Énfasis2 24 3" xfId="3395"/>
    <cellStyle name="40% - Énfasis2 24 4" xfId="3396"/>
    <cellStyle name="40% - Énfasis2 25" xfId="3397"/>
    <cellStyle name="40% - Énfasis2 25 2" xfId="3398"/>
    <cellStyle name="40% - Énfasis2 25 3" xfId="3399"/>
    <cellStyle name="40% - Énfasis2 25 4" xfId="3400"/>
    <cellStyle name="40% - Énfasis2 26" xfId="3401"/>
    <cellStyle name="40% - Énfasis2 26 2" xfId="3402"/>
    <cellStyle name="40% - Énfasis2 26 2 2" xfId="3403"/>
    <cellStyle name="40% - Énfasis2 26 2 3" xfId="3404"/>
    <cellStyle name="40% - Énfasis2 26 3" xfId="3405"/>
    <cellStyle name="40% - Énfasis2 26 4" xfId="3406"/>
    <cellStyle name="40% - Énfasis2 26 5" xfId="3407"/>
    <cellStyle name="40% - Énfasis2 26 6" xfId="3408"/>
    <cellStyle name="40% - Énfasis2 27" xfId="3409"/>
    <cellStyle name="40% - Énfasis2 27 2" xfId="3410"/>
    <cellStyle name="40% - Énfasis2 27 3" xfId="3411"/>
    <cellStyle name="40% - Énfasis2 27 4" xfId="3412"/>
    <cellStyle name="40% - Énfasis2 27 5" xfId="3413"/>
    <cellStyle name="40% - Énfasis2 27 6" xfId="3414"/>
    <cellStyle name="40% - Énfasis2 28" xfId="3415"/>
    <cellStyle name="40% - Énfasis2 28 2" xfId="3416"/>
    <cellStyle name="40% - Énfasis2 28 3" xfId="3417"/>
    <cellStyle name="40% - Énfasis2 28 4" xfId="3418"/>
    <cellStyle name="40% - Énfasis2 29" xfId="3419"/>
    <cellStyle name="40% - Énfasis2 29 2" xfId="3420"/>
    <cellStyle name="40% - Énfasis2 29 3" xfId="3421"/>
    <cellStyle name="40% - Énfasis2 29 4" xfId="3422"/>
    <cellStyle name="40% - Énfasis2 3" xfId="3423"/>
    <cellStyle name="40% - Énfasis2 3 2" xfId="3424"/>
    <cellStyle name="40% - Énfasis2 3 2 2" xfId="3425"/>
    <cellStyle name="40% - Énfasis2 3 3" xfId="3426"/>
    <cellStyle name="40% - Énfasis2 3 4" xfId="3427"/>
    <cellStyle name="40% - Énfasis2 30" xfId="3428"/>
    <cellStyle name="40% - Énfasis2 30 2" xfId="3429"/>
    <cellStyle name="40% - Énfasis2 30 3" xfId="3430"/>
    <cellStyle name="40% - Énfasis2 30 4" xfId="3431"/>
    <cellStyle name="40% - Énfasis2 31" xfId="3432"/>
    <cellStyle name="40% - Énfasis2 31 2" xfId="3433"/>
    <cellStyle name="40% - Énfasis2 32" xfId="3434"/>
    <cellStyle name="40% - Énfasis2 32 2" xfId="3435"/>
    <cellStyle name="40% - Énfasis2 33" xfId="3436"/>
    <cellStyle name="40% - Énfasis2 34" xfId="3437"/>
    <cellStyle name="40% - Énfasis2 35" xfId="3438"/>
    <cellStyle name="40% - Énfasis2 36" xfId="3439"/>
    <cellStyle name="40% - Énfasis2 37" xfId="3440"/>
    <cellStyle name="40% - Énfasis2 38" xfId="3441"/>
    <cellStyle name="40% - Énfasis2 39" xfId="3442"/>
    <cellStyle name="40% - Énfasis2 4" xfId="3443"/>
    <cellStyle name="40% - Énfasis2 4 2" xfId="3444"/>
    <cellStyle name="40% - Énfasis2 4 3" xfId="3445"/>
    <cellStyle name="40% - Énfasis2 40" xfId="3446"/>
    <cellStyle name="40% - Énfasis2 41" xfId="3447"/>
    <cellStyle name="40% - Énfasis2 42" xfId="3448"/>
    <cellStyle name="40% - Énfasis2 43" xfId="3449"/>
    <cellStyle name="40% - Énfasis2 44" xfId="3450"/>
    <cellStyle name="40% - Énfasis2 45" xfId="3451"/>
    <cellStyle name="40% - Énfasis2 46" xfId="3452"/>
    <cellStyle name="40% - Énfasis2 47" xfId="3453"/>
    <cellStyle name="40% - Énfasis2 48" xfId="3454"/>
    <cellStyle name="40% - Énfasis2 49" xfId="3455"/>
    <cellStyle name="40% - Énfasis2 5" xfId="3456"/>
    <cellStyle name="40% - Énfasis2 5 2" xfId="3457"/>
    <cellStyle name="40% - Énfasis2 5 3" xfId="3458"/>
    <cellStyle name="40% - Énfasis2 50" xfId="3459"/>
    <cellStyle name="40% - Énfasis2 51" xfId="3460"/>
    <cellStyle name="40% - Énfasis2 52" xfId="3461"/>
    <cellStyle name="40% - Énfasis2 53" xfId="3462"/>
    <cellStyle name="40% - Énfasis2 54" xfId="3463"/>
    <cellStyle name="40% - Énfasis2 55" xfId="3464"/>
    <cellStyle name="40% - Énfasis2 56" xfId="3465"/>
    <cellStyle name="40% - Énfasis2 57" xfId="3466"/>
    <cellStyle name="40% - Énfasis2 58" xfId="3467"/>
    <cellStyle name="40% - Énfasis2 59" xfId="3468"/>
    <cellStyle name="40% - Énfasis2 6" xfId="3469"/>
    <cellStyle name="40% - Énfasis2 6 2" xfId="3470"/>
    <cellStyle name="40% - Énfasis2 6 3" xfId="3471"/>
    <cellStyle name="40% - Énfasis2 60" xfId="3472"/>
    <cellStyle name="40% - Énfasis2 61" xfId="3473"/>
    <cellStyle name="40% - Énfasis2 61 10" xfId="3474"/>
    <cellStyle name="40% - Énfasis2 61 11" xfId="3475"/>
    <cellStyle name="40% - Énfasis2 61 2" xfId="3476"/>
    <cellStyle name="40% - Énfasis2 61 3" xfId="3477"/>
    <cellStyle name="40% - Énfasis2 61 4" xfId="3478"/>
    <cellStyle name="40% - Énfasis2 61 5" xfId="3479"/>
    <cellStyle name="40% - Énfasis2 61 6" xfId="3480"/>
    <cellStyle name="40% - Énfasis2 61 7" xfId="3481"/>
    <cellStyle name="40% - Énfasis2 61 8" xfId="3482"/>
    <cellStyle name="40% - Énfasis2 61 9" xfId="3483"/>
    <cellStyle name="40% - Énfasis2 62 10" xfId="3484"/>
    <cellStyle name="40% - Énfasis2 62 11" xfId="3485"/>
    <cellStyle name="40% - Énfasis2 62 2" xfId="3486"/>
    <cellStyle name="40% - Énfasis2 62 3" xfId="3487"/>
    <cellStyle name="40% - Énfasis2 62 4" xfId="3488"/>
    <cellStyle name="40% - Énfasis2 62 5" xfId="3489"/>
    <cellStyle name="40% - Énfasis2 62 6" xfId="3490"/>
    <cellStyle name="40% - Énfasis2 62 7" xfId="3491"/>
    <cellStyle name="40% - Énfasis2 62 8" xfId="3492"/>
    <cellStyle name="40% - Énfasis2 62 9" xfId="3493"/>
    <cellStyle name="40% - Énfasis2 63 10" xfId="3494"/>
    <cellStyle name="40% - Énfasis2 63 11" xfId="3495"/>
    <cellStyle name="40% - Énfasis2 63 2" xfId="3496"/>
    <cellStyle name="40% - Énfasis2 63 3" xfId="3497"/>
    <cellStyle name="40% - Énfasis2 63 4" xfId="3498"/>
    <cellStyle name="40% - Énfasis2 63 5" xfId="3499"/>
    <cellStyle name="40% - Énfasis2 63 6" xfId="3500"/>
    <cellStyle name="40% - Énfasis2 63 7" xfId="3501"/>
    <cellStyle name="40% - Énfasis2 63 8" xfId="3502"/>
    <cellStyle name="40% - Énfasis2 63 9" xfId="3503"/>
    <cellStyle name="40% - Énfasis2 64 10" xfId="3504"/>
    <cellStyle name="40% - Énfasis2 64 11" xfId="3505"/>
    <cellStyle name="40% - Énfasis2 64 2" xfId="3506"/>
    <cellStyle name="40% - Énfasis2 64 3" xfId="3507"/>
    <cellStyle name="40% - Énfasis2 64 4" xfId="3508"/>
    <cellStyle name="40% - Énfasis2 64 5" xfId="3509"/>
    <cellStyle name="40% - Énfasis2 64 6" xfId="3510"/>
    <cellStyle name="40% - Énfasis2 64 7" xfId="3511"/>
    <cellStyle name="40% - Énfasis2 64 8" xfId="3512"/>
    <cellStyle name="40% - Énfasis2 64 9" xfId="3513"/>
    <cellStyle name="40% - Énfasis2 65 10" xfId="3514"/>
    <cellStyle name="40% - Énfasis2 65 11" xfId="3515"/>
    <cellStyle name="40% - Énfasis2 65 2" xfId="3516"/>
    <cellStyle name="40% - Énfasis2 65 3" xfId="3517"/>
    <cellStyle name="40% - Énfasis2 65 4" xfId="3518"/>
    <cellStyle name="40% - Énfasis2 65 5" xfId="3519"/>
    <cellStyle name="40% - Énfasis2 65 6" xfId="3520"/>
    <cellStyle name="40% - Énfasis2 65 7" xfId="3521"/>
    <cellStyle name="40% - Énfasis2 65 8" xfId="3522"/>
    <cellStyle name="40% - Énfasis2 65 9" xfId="3523"/>
    <cellStyle name="40% - Énfasis2 66 10" xfId="3524"/>
    <cellStyle name="40% - Énfasis2 66 11" xfId="3525"/>
    <cellStyle name="40% - Énfasis2 66 2" xfId="3526"/>
    <cellStyle name="40% - Énfasis2 66 3" xfId="3527"/>
    <cellStyle name="40% - Énfasis2 66 4" xfId="3528"/>
    <cellStyle name="40% - Énfasis2 66 5" xfId="3529"/>
    <cellStyle name="40% - Énfasis2 66 6" xfId="3530"/>
    <cellStyle name="40% - Énfasis2 66 7" xfId="3531"/>
    <cellStyle name="40% - Énfasis2 66 8" xfId="3532"/>
    <cellStyle name="40% - Énfasis2 66 9" xfId="3533"/>
    <cellStyle name="40% - Énfasis2 67 10" xfId="3534"/>
    <cellStyle name="40% - Énfasis2 67 11" xfId="3535"/>
    <cellStyle name="40% - Énfasis2 67 2" xfId="3536"/>
    <cellStyle name="40% - Énfasis2 67 3" xfId="3537"/>
    <cellStyle name="40% - Énfasis2 67 4" xfId="3538"/>
    <cellStyle name="40% - Énfasis2 67 5" xfId="3539"/>
    <cellStyle name="40% - Énfasis2 67 6" xfId="3540"/>
    <cellStyle name="40% - Énfasis2 67 7" xfId="3541"/>
    <cellStyle name="40% - Énfasis2 67 8" xfId="3542"/>
    <cellStyle name="40% - Énfasis2 67 9" xfId="3543"/>
    <cellStyle name="40% - Énfasis2 68 10" xfId="3544"/>
    <cellStyle name="40% - Énfasis2 68 11" xfId="3545"/>
    <cellStyle name="40% - Énfasis2 68 2" xfId="3546"/>
    <cellStyle name="40% - Énfasis2 68 3" xfId="3547"/>
    <cellStyle name="40% - Énfasis2 68 4" xfId="3548"/>
    <cellStyle name="40% - Énfasis2 68 5" xfId="3549"/>
    <cellStyle name="40% - Énfasis2 68 6" xfId="3550"/>
    <cellStyle name="40% - Énfasis2 68 7" xfId="3551"/>
    <cellStyle name="40% - Énfasis2 68 8" xfId="3552"/>
    <cellStyle name="40% - Énfasis2 68 9" xfId="3553"/>
    <cellStyle name="40% - Énfasis2 69 10" xfId="3554"/>
    <cellStyle name="40% - Énfasis2 69 11" xfId="3555"/>
    <cellStyle name="40% - Énfasis2 69 2" xfId="3556"/>
    <cellStyle name="40% - Énfasis2 69 3" xfId="3557"/>
    <cellStyle name="40% - Énfasis2 69 4" xfId="3558"/>
    <cellStyle name="40% - Énfasis2 69 5" xfId="3559"/>
    <cellStyle name="40% - Énfasis2 69 6" xfId="3560"/>
    <cellStyle name="40% - Énfasis2 69 7" xfId="3561"/>
    <cellStyle name="40% - Énfasis2 69 8" xfId="3562"/>
    <cellStyle name="40% - Énfasis2 69 9" xfId="3563"/>
    <cellStyle name="40% - Énfasis2 7" xfId="3564"/>
    <cellStyle name="40% - Énfasis2 7 2" xfId="3565"/>
    <cellStyle name="40% - Énfasis2 7 3" xfId="3566"/>
    <cellStyle name="40% - Énfasis2 70 10" xfId="3567"/>
    <cellStyle name="40% - Énfasis2 70 11" xfId="3568"/>
    <cellStyle name="40% - Énfasis2 70 2" xfId="3569"/>
    <cellStyle name="40% - Énfasis2 70 3" xfId="3570"/>
    <cellStyle name="40% - Énfasis2 70 4" xfId="3571"/>
    <cellStyle name="40% - Énfasis2 70 5" xfId="3572"/>
    <cellStyle name="40% - Énfasis2 70 6" xfId="3573"/>
    <cellStyle name="40% - Énfasis2 70 7" xfId="3574"/>
    <cellStyle name="40% - Énfasis2 70 8" xfId="3575"/>
    <cellStyle name="40% - Énfasis2 70 9" xfId="3576"/>
    <cellStyle name="40% - Énfasis2 71 10" xfId="3577"/>
    <cellStyle name="40% - Énfasis2 71 11" xfId="3578"/>
    <cellStyle name="40% - Énfasis2 71 2" xfId="3579"/>
    <cellStyle name="40% - Énfasis2 71 3" xfId="3580"/>
    <cellStyle name="40% - Énfasis2 71 4" xfId="3581"/>
    <cellStyle name="40% - Énfasis2 71 5" xfId="3582"/>
    <cellStyle name="40% - Énfasis2 71 6" xfId="3583"/>
    <cellStyle name="40% - Énfasis2 71 7" xfId="3584"/>
    <cellStyle name="40% - Énfasis2 71 8" xfId="3585"/>
    <cellStyle name="40% - Énfasis2 71 9" xfId="3586"/>
    <cellStyle name="40% - Énfasis2 72 10" xfId="3587"/>
    <cellStyle name="40% - Énfasis2 72 11" xfId="3588"/>
    <cellStyle name="40% - Énfasis2 72 2" xfId="3589"/>
    <cellStyle name="40% - Énfasis2 72 3" xfId="3590"/>
    <cellStyle name="40% - Énfasis2 72 4" xfId="3591"/>
    <cellStyle name="40% - Énfasis2 72 5" xfId="3592"/>
    <cellStyle name="40% - Énfasis2 72 6" xfId="3593"/>
    <cellStyle name="40% - Énfasis2 72 7" xfId="3594"/>
    <cellStyle name="40% - Énfasis2 72 8" xfId="3595"/>
    <cellStyle name="40% - Énfasis2 72 9" xfId="3596"/>
    <cellStyle name="40% - Énfasis2 73 10" xfId="3597"/>
    <cellStyle name="40% - Énfasis2 73 11" xfId="3598"/>
    <cellStyle name="40% - Énfasis2 73 2" xfId="3599"/>
    <cellStyle name="40% - Énfasis2 73 3" xfId="3600"/>
    <cellStyle name="40% - Énfasis2 73 4" xfId="3601"/>
    <cellStyle name="40% - Énfasis2 73 5" xfId="3602"/>
    <cellStyle name="40% - Énfasis2 73 6" xfId="3603"/>
    <cellStyle name="40% - Énfasis2 73 7" xfId="3604"/>
    <cellStyle name="40% - Énfasis2 73 8" xfId="3605"/>
    <cellStyle name="40% - Énfasis2 73 9" xfId="3606"/>
    <cellStyle name="40% - Énfasis2 74 10" xfId="3607"/>
    <cellStyle name="40% - Énfasis2 74 11" xfId="3608"/>
    <cellStyle name="40% - Énfasis2 74 2" xfId="3609"/>
    <cellStyle name="40% - Énfasis2 74 3" xfId="3610"/>
    <cellStyle name="40% - Énfasis2 74 4" xfId="3611"/>
    <cellStyle name="40% - Énfasis2 74 5" xfId="3612"/>
    <cellStyle name="40% - Énfasis2 74 6" xfId="3613"/>
    <cellStyle name="40% - Énfasis2 74 7" xfId="3614"/>
    <cellStyle name="40% - Énfasis2 74 8" xfId="3615"/>
    <cellStyle name="40% - Énfasis2 74 9" xfId="3616"/>
    <cellStyle name="40% - Énfasis2 75 10" xfId="3617"/>
    <cellStyle name="40% - Énfasis2 75 11" xfId="3618"/>
    <cellStyle name="40% - Énfasis2 75 2" xfId="3619"/>
    <cellStyle name="40% - Énfasis2 75 3" xfId="3620"/>
    <cellStyle name="40% - Énfasis2 75 4" xfId="3621"/>
    <cellStyle name="40% - Énfasis2 75 5" xfId="3622"/>
    <cellStyle name="40% - Énfasis2 75 6" xfId="3623"/>
    <cellStyle name="40% - Énfasis2 75 7" xfId="3624"/>
    <cellStyle name="40% - Énfasis2 75 8" xfId="3625"/>
    <cellStyle name="40% - Énfasis2 75 9" xfId="3626"/>
    <cellStyle name="40% - Énfasis2 76 10" xfId="3627"/>
    <cellStyle name="40% - Énfasis2 76 11" xfId="3628"/>
    <cellStyle name="40% - Énfasis2 76 2" xfId="3629"/>
    <cellStyle name="40% - Énfasis2 76 3" xfId="3630"/>
    <cellStyle name="40% - Énfasis2 76 4" xfId="3631"/>
    <cellStyle name="40% - Énfasis2 76 5" xfId="3632"/>
    <cellStyle name="40% - Énfasis2 76 6" xfId="3633"/>
    <cellStyle name="40% - Énfasis2 76 7" xfId="3634"/>
    <cellStyle name="40% - Énfasis2 76 8" xfId="3635"/>
    <cellStyle name="40% - Énfasis2 76 9" xfId="3636"/>
    <cellStyle name="40% - Énfasis2 77 10" xfId="3637"/>
    <cellStyle name="40% - Énfasis2 77 11" xfId="3638"/>
    <cellStyle name="40% - Énfasis2 77 2" xfId="3639"/>
    <cellStyle name="40% - Énfasis2 77 3" xfId="3640"/>
    <cellStyle name="40% - Énfasis2 77 4" xfId="3641"/>
    <cellStyle name="40% - Énfasis2 77 5" xfId="3642"/>
    <cellStyle name="40% - Énfasis2 77 6" xfId="3643"/>
    <cellStyle name="40% - Énfasis2 77 7" xfId="3644"/>
    <cellStyle name="40% - Énfasis2 77 8" xfId="3645"/>
    <cellStyle name="40% - Énfasis2 77 9" xfId="3646"/>
    <cellStyle name="40% - Énfasis2 78 10" xfId="3647"/>
    <cellStyle name="40% - Énfasis2 78 11" xfId="3648"/>
    <cellStyle name="40% - Énfasis2 78 2" xfId="3649"/>
    <cellStyle name="40% - Énfasis2 78 3" xfId="3650"/>
    <cellStyle name="40% - Énfasis2 78 4" xfId="3651"/>
    <cellStyle name="40% - Énfasis2 78 5" xfId="3652"/>
    <cellStyle name="40% - Énfasis2 78 6" xfId="3653"/>
    <cellStyle name="40% - Énfasis2 78 7" xfId="3654"/>
    <cellStyle name="40% - Énfasis2 78 8" xfId="3655"/>
    <cellStyle name="40% - Énfasis2 78 9" xfId="3656"/>
    <cellStyle name="40% - Énfasis2 79 10" xfId="3657"/>
    <cellStyle name="40% - Énfasis2 79 11" xfId="3658"/>
    <cellStyle name="40% - Énfasis2 79 2" xfId="3659"/>
    <cellStyle name="40% - Énfasis2 79 3" xfId="3660"/>
    <cellStyle name="40% - Énfasis2 79 4" xfId="3661"/>
    <cellStyle name="40% - Énfasis2 79 5" xfId="3662"/>
    <cellStyle name="40% - Énfasis2 79 6" xfId="3663"/>
    <cellStyle name="40% - Énfasis2 79 7" xfId="3664"/>
    <cellStyle name="40% - Énfasis2 79 8" xfId="3665"/>
    <cellStyle name="40% - Énfasis2 79 9" xfId="3666"/>
    <cellStyle name="40% - Énfasis2 8" xfId="3667"/>
    <cellStyle name="40% - Énfasis2 8 2" xfId="3668"/>
    <cellStyle name="40% - Énfasis2 8 3" xfId="3669"/>
    <cellStyle name="40% - Énfasis2 80 10" xfId="3670"/>
    <cellStyle name="40% - Énfasis2 80 11" xfId="3671"/>
    <cellStyle name="40% - Énfasis2 80 2" xfId="3672"/>
    <cellStyle name="40% - Énfasis2 80 3" xfId="3673"/>
    <cellStyle name="40% - Énfasis2 80 4" xfId="3674"/>
    <cellStyle name="40% - Énfasis2 80 5" xfId="3675"/>
    <cellStyle name="40% - Énfasis2 80 6" xfId="3676"/>
    <cellStyle name="40% - Énfasis2 80 7" xfId="3677"/>
    <cellStyle name="40% - Énfasis2 80 8" xfId="3678"/>
    <cellStyle name="40% - Énfasis2 80 9" xfId="3679"/>
    <cellStyle name="40% - Énfasis2 81 10" xfId="3680"/>
    <cellStyle name="40% - Énfasis2 81 11" xfId="3681"/>
    <cellStyle name="40% - Énfasis2 81 2" xfId="3682"/>
    <cellStyle name="40% - Énfasis2 81 3" xfId="3683"/>
    <cellStyle name="40% - Énfasis2 81 4" xfId="3684"/>
    <cellStyle name="40% - Énfasis2 81 5" xfId="3685"/>
    <cellStyle name="40% - Énfasis2 81 6" xfId="3686"/>
    <cellStyle name="40% - Énfasis2 81 7" xfId="3687"/>
    <cellStyle name="40% - Énfasis2 81 8" xfId="3688"/>
    <cellStyle name="40% - Énfasis2 81 9" xfId="3689"/>
    <cellStyle name="40% - Énfasis2 82 10" xfId="3690"/>
    <cellStyle name="40% - Énfasis2 82 11" xfId="3691"/>
    <cellStyle name="40% - Énfasis2 82 2" xfId="3692"/>
    <cellStyle name="40% - Énfasis2 82 3" xfId="3693"/>
    <cellStyle name="40% - Énfasis2 82 4" xfId="3694"/>
    <cellStyle name="40% - Énfasis2 82 5" xfId="3695"/>
    <cellStyle name="40% - Énfasis2 82 6" xfId="3696"/>
    <cellStyle name="40% - Énfasis2 82 7" xfId="3697"/>
    <cellStyle name="40% - Énfasis2 82 8" xfId="3698"/>
    <cellStyle name="40% - Énfasis2 82 9" xfId="3699"/>
    <cellStyle name="40% - Énfasis2 83 10" xfId="3700"/>
    <cellStyle name="40% - Énfasis2 83 11" xfId="3701"/>
    <cellStyle name="40% - Énfasis2 83 2" xfId="3702"/>
    <cellStyle name="40% - Énfasis2 83 3" xfId="3703"/>
    <cellStyle name="40% - Énfasis2 83 4" xfId="3704"/>
    <cellStyle name="40% - Énfasis2 83 5" xfId="3705"/>
    <cellStyle name="40% - Énfasis2 83 6" xfId="3706"/>
    <cellStyle name="40% - Énfasis2 83 7" xfId="3707"/>
    <cellStyle name="40% - Énfasis2 83 8" xfId="3708"/>
    <cellStyle name="40% - Énfasis2 83 9" xfId="3709"/>
    <cellStyle name="40% - Énfasis2 84 10" xfId="3710"/>
    <cellStyle name="40% - Énfasis2 84 11" xfId="3711"/>
    <cellStyle name="40% - Énfasis2 84 2" xfId="3712"/>
    <cellStyle name="40% - Énfasis2 9" xfId="3713"/>
    <cellStyle name="40% - Énfasis2 9 2" xfId="3714"/>
    <cellStyle name="40% - Énfasis2 9 3" xfId="3715"/>
    <cellStyle name="40% - Énfasis3 10" xfId="3716"/>
    <cellStyle name="40% - Énfasis3 10 2" xfId="3717"/>
    <cellStyle name="40% - Énfasis3 11" xfId="3718"/>
    <cellStyle name="40% - Énfasis3 11 2" xfId="3719"/>
    <cellStyle name="40% - Énfasis3 12" xfId="3720"/>
    <cellStyle name="40% - Énfasis3 12 2" xfId="3721"/>
    <cellStyle name="40% - Énfasis3 13" xfId="3722"/>
    <cellStyle name="40% - Énfasis3 13 2" xfId="3723"/>
    <cellStyle name="40% - Énfasis3 14" xfId="3724"/>
    <cellStyle name="40% - Énfasis3 14 2" xfId="3725"/>
    <cellStyle name="40% - Énfasis3 15" xfId="3726"/>
    <cellStyle name="40% - Énfasis3 15 2" xfId="3727"/>
    <cellStyle name="40% - Énfasis3 16" xfId="3728"/>
    <cellStyle name="40% - Énfasis3 16 2" xfId="3729"/>
    <cellStyle name="40% - Énfasis3 16 3" xfId="3730"/>
    <cellStyle name="40% - Énfasis3 17" xfId="3731"/>
    <cellStyle name="40% - Énfasis3 17 2" xfId="3732"/>
    <cellStyle name="40% - Énfasis3 17 3" xfId="3733"/>
    <cellStyle name="40% - Énfasis3 18" xfId="3734"/>
    <cellStyle name="40% - Énfasis3 18 2" xfId="3735"/>
    <cellStyle name="40% - Énfasis3 18 3" xfId="3736"/>
    <cellStyle name="40% - Énfasis3 19" xfId="3737"/>
    <cellStyle name="40% - Énfasis3 19 2" xfId="3738"/>
    <cellStyle name="40% - Énfasis3 19 3" xfId="3739"/>
    <cellStyle name="40% - Énfasis3 2" xfId="3740"/>
    <cellStyle name="40% - Énfasis3 2 2" xfId="3741"/>
    <cellStyle name="40% - Énfasis3 2 2 2" xfId="3742"/>
    <cellStyle name="40% - Énfasis3 2 2 2 2" xfId="3743"/>
    <cellStyle name="40% - Énfasis3 2 2 3" xfId="3744"/>
    <cellStyle name="40% - Énfasis3 2 3" xfId="3745"/>
    <cellStyle name="40% - Énfasis3 2 3 2" xfId="3746"/>
    <cellStyle name="40% - Énfasis3 2 4" xfId="3747"/>
    <cellStyle name="40% - Énfasis3 2 5" xfId="3748"/>
    <cellStyle name="40% - Énfasis3 20" xfId="3749"/>
    <cellStyle name="40% - Énfasis3 20 2" xfId="3750"/>
    <cellStyle name="40% - Énfasis3 20 3" xfId="3751"/>
    <cellStyle name="40% - Énfasis3 21" xfId="3752"/>
    <cellStyle name="40% - Énfasis3 21 2" xfId="3753"/>
    <cellStyle name="40% - Énfasis3 21 3" xfId="3754"/>
    <cellStyle name="40% - Énfasis3 22" xfId="3755"/>
    <cellStyle name="40% - Énfasis3 22 2" xfId="3756"/>
    <cellStyle name="40% - Énfasis3 22 3" xfId="3757"/>
    <cellStyle name="40% - Énfasis3 23" xfId="3758"/>
    <cellStyle name="40% - Énfasis3 23 2" xfId="3759"/>
    <cellStyle name="40% - Énfasis3 23 3" xfId="3760"/>
    <cellStyle name="40% - Énfasis3 24" xfId="3761"/>
    <cellStyle name="40% - Énfasis3 24 2" xfId="3762"/>
    <cellStyle name="40% - Énfasis3 24 3" xfId="3763"/>
    <cellStyle name="40% - Énfasis3 25" xfId="3764"/>
    <cellStyle name="40% - Énfasis3 25 2" xfId="3765"/>
    <cellStyle name="40% - Énfasis3 25 3" xfId="3766"/>
    <cellStyle name="40% - Énfasis3 26" xfId="3767"/>
    <cellStyle name="40% - Énfasis3 26 2" xfId="3768"/>
    <cellStyle name="40% - Énfasis3 27" xfId="3769"/>
    <cellStyle name="40% - Énfasis3 28" xfId="3770"/>
    <cellStyle name="40% - Énfasis3 29" xfId="3771"/>
    <cellStyle name="40% - Énfasis3 3" xfId="3772"/>
    <cellStyle name="40% - Énfasis3 3 2" xfId="3773"/>
    <cellStyle name="40% - Énfasis3 3 2 2" xfId="3774"/>
    <cellStyle name="40% - Énfasis3 3 3" xfId="3775"/>
    <cellStyle name="40% - Énfasis3 3 4" xfId="3776"/>
    <cellStyle name="40% - Énfasis3 4" xfId="3777"/>
    <cellStyle name="40% - Énfasis3 4 2" xfId="3778"/>
    <cellStyle name="40% - Énfasis3 4 3" xfId="3779"/>
    <cellStyle name="40% - Énfasis3 5" xfId="3780"/>
    <cellStyle name="40% - Énfasis3 5 2" xfId="3781"/>
    <cellStyle name="40% - Énfasis3 5 3" xfId="3782"/>
    <cellStyle name="40% - Énfasis3 6" xfId="3783"/>
    <cellStyle name="40% - Énfasis3 6 2" xfId="3784"/>
    <cellStyle name="40% - Énfasis3 6 3" xfId="3785"/>
    <cellStyle name="40% - Énfasis3 7" xfId="3786"/>
    <cellStyle name="40% - Énfasis3 7 2" xfId="3787"/>
    <cellStyle name="40% - Énfasis3 7 3" xfId="3788"/>
    <cellStyle name="40% - Énfasis3 8" xfId="3789"/>
    <cellStyle name="40% - Énfasis3 8 2" xfId="3790"/>
    <cellStyle name="40% - Énfasis3 8 3" xfId="3791"/>
    <cellStyle name="40% - Énfasis3 9" xfId="3792"/>
    <cellStyle name="40% - Énfasis3 9 2" xfId="3793"/>
    <cellStyle name="40% - Énfasis3 9 3" xfId="3794"/>
    <cellStyle name="40% - Énfasis4 10" xfId="3795"/>
    <cellStyle name="40% - Énfasis4 10 2" xfId="3796"/>
    <cellStyle name="40% - Énfasis4 11" xfId="3797"/>
    <cellStyle name="40% - Énfasis4 11 2" xfId="3798"/>
    <cellStyle name="40% - Énfasis4 12" xfId="3799"/>
    <cellStyle name="40% - Énfasis4 12 2" xfId="3800"/>
    <cellStyle name="40% - Énfasis4 13" xfId="3801"/>
    <cellStyle name="40% - Énfasis4 13 2" xfId="3802"/>
    <cellStyle name="40% - Énfasis4 14" xfId="3803"/>
    <cellStyle name="40% - Énfasis4 14 2" xfId="3804"/>
    <cellStyle name="40% - Énfasis4 15" xfId="3805"/>
    <cellStyle name="40% - Énfasis4 15 2" xfId="3806"/>
    <cellStyle name="40% - Énfasis4 16" xfId="3807"/>
    <cellStyle name="40% - Énfasis4 16 2" xfId="3808"/>
    <cellStyle name="40% - Énfasis4 16 3" xfId="3809"/>
    <cellStyle name="40% - Énfasis4 17" xfId="3810"/>
    <cellStyle name="40% - Énfasis4 17 2" xfId="3811"/>
    <cellStyle name="40% - Énfasis4 17 3" xfId="3812"/>
    <cellStyle name="40% - Énfasis4 18" xfId="3813"/>
    <cellStyle name="40% - Énfasis4 18 2" xfId="3814"/>
    <cellStyle name="40% - Énfasis4 18 3" xfId="3815"/>
    <cellStyle name="40% - Énfasis4 19" xfId="3816"/>
    <cellStyle name="40% - Énfasis4 19 2" xfId="3817"/>
    <cellStyle name="40% - Énfasis4 19 3" xfId="3818"/>
    <cellStyle name="40% - Énfasis4 2" xfId="3819"/>
    <cellStyle name="40% - Énfasis4 2 2" xfId="3820"/>
    <cellStyle name="40% - Énfasis4 2 2 2" xfId="3821"/>
    <cellStyle name="40% - Énfasis4 2 2 2 2" xfId="3822"/>
    <cellStyle name="40% - Énfasis4 2 2 3" xfId="3823"/>
    <cellStyle name="40% - Énfasis4 2 3" xfId="3824"/>
    <cellStyle name="40% - Énfasis4 2 3 2" xfId="3825"/>
    <cellStyle name="40% - Énfasis4 2 4" xfId="3826"/>
    <cellStyle name="40% - Énfasis4 2 5" xfId="3827"/>
    <cellStyle name="40% - Énfasis4 20" xfId="3828"/>
    <cellStyle name="40% - Énfasis4 20 2" xfId="3829"/>
    <cellStyle name="40% - Énfasis4 20 3" xfId="3830"/>
    <cellStyle name="40% - Énfasis4 21" xfId="3831"/>
    <cellStyle name="40% - Énfasis4 21 2" xfId="3832"/>
    <cellStyle name="40% - Énfasis4 21 3" xfId="3833"/>
    <cellStyle name="40% - Énfasis4 22" xfId="3834"/>
    <cellStyle name="40% - Énfasis4 22 2" xfId="3835"/>
    <cellStyle name="40% - Énfasis4 22 3" xfId="3836"/>
    <cellStyle name="40% - Énfasis4 23" xfId="3837"/>
    <cellStyle name="40% - Énfasis4 23 2" xfId="3838"/>
    <cellStyle name="40% - Énfasis4 23 3" xfId="3839"/>
    <cellStyle name="40% - Énfasis4 24" xfId="3840"/>
    <cellStyle name="40% - Énfasis4 24 2" xfId="3841"/>
    <cellStyle name="40% - Énfasis4 24 3" xfId="3842"/>
    <cellStyle name="40% - Énfasis4 25" xfId="3843"/>
    <cellStyle name="40% - Énfasis4 25 2" xfId="3844"/>
    <cellStyle name="40% - Énfasis4 25 3" xfId="3845"/>
    <cellStyle name="40% - Énfasis4 26" xfId="3846"/>
    <cellStyle name="40% - Énfasis4 26 2" xfId="3847"/>
    <cellStyle name="40% - Énfasis4 27" xfId="3848"/>
    <cellStyle name="40% - Énfasis4 28" xfId="3849"/>
    <cellStyle name="40% - Énfasis4 29" xfId="3850"/>
    <cellStyle name="40% - Énfasis4 3" xfId="3851"/>
    <cellStyle name="40% - Énfasis4 3 2" xfId="3852"/>
    <cellStyle name="40% - Énfasis4 3 2 2" xfId="3853"/>
    <cellStyle name="40% - Énfasis4 3 3" xfId="3854"/>
    <cellStyle name="40% - Énfasis4 3 4" xfId="3855"/>
    <cellStyle name="40% - Énfasis4 4" xfId="3856"/>
    <cellStyle name="40% - Énfasis4 4 2" xfId="3857"/>
    <cellStyle name="40% - Énfasis4 4 3" xfId="3858"/>
    <cellStyle name="40% - Énfasis4 5" xfId="3859"/>
    <cellStyle name="40% - Énfasis4 5 2" xfId="3860"/>
    <cellStyle name="40% - Énfasis4 5 3" xfId="3861"/>
    <cellStyle name="40% - Énfasis4 6" xfId="3862"/>
    <cellStyle name="40% - Énfasis4 6 2" xfId="3863"/>
    <cellStyle name="40% - Énfasis4 6 3" xfId="3864"/>
    <cellStyle name="40% - Énfasis4 7" xfId="3865"/>
    <cellStyle name="40% - Énfasis4 7 2" xfId="3866"/>
    <cellStyle name="40% - Énfasis4 7 3" xfId="3867"/>
    <cellStyle name="40% - Énfasis4 8" xfId="3868"/>
    <cellStyle name="40% - Énfasis4 8 2" xfId="3869"/>
    <cellStyle name="40% - Énfasis4 8 3" xfId="3870"/>
    <cellStyle name="40% - Énfasis4 9" xfId="3871"/>
    <cellStyle name="40% - Énfasis4 9 2" xfId="3872"/>
    <cellStyle name="40% - Énfasis4 9 3" xfId="3873"/>
    <cellStyle name="40% - Énfasis5 10" xfId="3874"/>
    <cellStyle name="40% - Énfasis5 10 2" xfId="3875"/>
    <cellStyle name="40% - Énfasis5 11" xfId="3876"/>
    <cellStyle name="40% - Énfasis5 11 2" xfId="3877"/>
    <cellStyle name="40% - Énfasis5 12" xfId="3878"/>
    <cellStyle name="40% - Énfasis5 12 2" xfId="3879"/>
    <cellStyle name="40% - Énfasis5 13" xfId="3880"/>
    <cellStyle name="40% - Énfasis5 13 2" xfId="3881"/>
    <cellStyle name="40% - Énfasis5 14" xfId="3882"/>
    <cellStyle name="40% - Énfasis5 14 2" xfId="3883"/>
    <cellStyle name="40% - Énfasis5 15" xfId="3884"/>
    <cellStyle name="40% - Énfasis5 15 2" xfId="3885"/>
    <cellStyle name="40% - Énfasis5 16" xfId="3886"/>
    <cellStyle name="40% - Énfasis5 16 2" xfId="3887"/>
    <cellStyle name="40% - Énfasis5 16 3" xfId="3888"/>
    <cellStyle name="40% - Énfasis5 17" xfId="3889"/>
    <cellStyle name="40% - Énfasis5 17 2" xfId="3890"/>
    <cellStyle name="40% - Énfasis5 17 3" xfId="3891"/>
    <cellStyle name="40% - Énfasis5 18" xfId="3892"/>
    <cellStyle name="40% - Énfasis5 18 2" xfId="3893"/>
    <cellStyle name="40% - Énfasis5 18 3" xfId="3894"/>
    <cellStyle name="40% - Énfasis5 19" xfId="3895"/>
    <cellStyle name="40% - Énfasis5 19 2" xfId="3896"/>
    <cellStyle name="40% - Énfasis5 19 3" xfId="3897"/>
    <cellStyle name="40% - Énfasis5 2" xfId="3898"/>
    <cellStyle name="40% - Énfasis5 2 2" xfId="3899"/>
    <cellStyle name="40% - Énfasis5 2 2 2" xfId="3900"/>
    <cellStyle name="40% - Énfasis5 2 2 2 2" xfId="3901"/>
    <cellStyle name="40% - Énfasis5 2 2 3" xfId="3902"/>
    <cellStyle name="40% - Énfasis5 2 3" xfId="3903"/>
    <cellStyle name="40% - Énfasis5 2 3 2" xfId="3904"/>
    <cellStyle name="40% - Énfasis5 2 4" xfId="3905"/>
    <cellStyle name="40% - Énfasis5 2 5" xfId="3906"/>
    <cellStyle name="40% - Énfasis5 20" xfId="3907"/>
    <cellStyle name="40% - Énfasis5 20 2" xfId="3908"/>
    <cellStyle name="40% - Énfasis5 20 3" xfId="3909"/>
    <cellStyle name="40% - Énfasis5 21" xfId="3910"/>
    <cellStyle name="40% - Énfasis5 21 2" xfId="3911"/>
    <cellStyle name="40% - Énfasis5 21 3" xfId="3912"/>
    <cellStyle name="40% - Énfasis5 22" xfId="3913"/>
    <cellStyle name="40% - Énfasis5 22 2" xfId="3914"/>
    <cellStyle name="40% - Énfasis5 22 3" xfId="3915"/>
    <cellStyle name="40% - Énfasis5 23" xfId="3916"/>
    <cellStyle name="40% - Énfasis5 23 2" xfId="3917"/>
    <cellStyle name="40% - Énfasis5 23 3" xfId="3918"/>
    <cellStyle name="40% - Énfasis5 24" xfId="3919"/>
    <cellStyle name="40% - Énfasis5 24 2" xfId="3920"/>
    <cellStyle name="40% - Énfasis5 24 3" xfId="3921"/>
    <cellStyle name="40% - Énfasis5 25" xfId="3922"/>
    <cellStyle name="40% - Énfasis5 25 2" xfId="3923"/>
    <cellStyle name="40% - Énfasis5 25 3" xfId="3924"/>
    <cellStyle name="40% - Énfasis5 26" xfId="3925"/>
    <cellStyle name="40% - Énfasis5 26 2" xfId="3926"/>
    <cellStyle name="40% - Énfasis5 27" xfId="3927"/>
    <cellStyle name="40% - Énfasis5 28" xfId="3928"/>
    <cellStyle name="40% - Énfasis5 29" xfId="3929"/>
    <cellStyle name="40% - Énfasis5 3" xfId="3930"/>
    <cellStyle name="40% - Énfasis5 3 2" xfId="3931"/>
    <cellStyle name="40% - Énfasis5 3 2 2" xfId="3932"/>
    <cellStyle name="40% - Énfasis5 3 3" xfId="3933"/>
    <cellStyle name="40% - Énfasis5 3 4" xfId="3934"/>
    <cellStyle name="40% - Énfasis5 4" xfId="3935"/>
    <cellStyle name="40% - Énfasis5 4 2" xfId="3936"/>
    <cellStyle name="40% - Énfasis5 4 3" xfId="3937"/>
    <cellStyle name="40% - Énfasis5 5" xfId="3938"/>
    <cellStyle name="40% - Énfasis5 5 2" xfId="3939"/>
    <cellStyle name="40% - Énfasis5 5 3" xfId="3940"/>
    <cellStyle name="40% - Énfasis5 6" xfId="3941"/>
    <cellStyle name="40% - Énfasis5 6 2" xfId="3942"/>
    <cellStyle name="40% - Énfasis5 6 3" xfId="3943"/>
    <cellStyle name="40% - Énfasis5 7" xfId="3944"/>
    <cellStyle name="40% - Énfasis5 7 2" xfId="3945"/>
    <cellStyle name="40% - Énfasis5 7 3" xfId="3946"/>
    <cellStyle name="40% - Énfasis5 8" xfId="3947"/>
    <cellStyle name="40% - Énfasis5 8 2" xfId="3948"/>
    <cellStyle name="40% - Énfasis5 8 3" xfId="3949"/>
    <cellStyle name="40% - Énfasis5 9" xfId="3950"/>
    <cellStyle name="40% - Énfasis5 9 2" xfId="3951"/>
    <cellStyle name="40% - Énfasis5 9 3" xfId="3952"/>
    <cellStyle name="40% - Énfasis6 10" xfId="3953"/>
    <cellStyle name="40% - Énfasis6 10 2" xfId="3954"/>
    <cellStyle name="40% - Énfasis6 11" xfId="3955"/>
    <cellStyle name="40% - Énfasis6 11 2" xfId="3956"/>
    <cellStyle name="40% - Énfasis6 12" xfId="3957"/>
    <cellStyle name="40% - Énfasis6 12 2" xfId="3958"/>
    <cellStyle name="40% - Énfasis6 13" xfId="3959"/>
    <cellStyle name="40% - Énfasis6 13 2" xfId="3960"/>
    <cellStyle name="40% - Énfasis6 14" xfId="3961"/>
    <cellStyle name="40% - Énfasis6 14 2" xfId="3962"/>
    <cellStyle name="40% - Énfasis6 15" xfId="3963"/>
    <cellStyle name="40% - Énfasis6 15 2" xfId="3964"/>
    <cellStyle name="40% - Énfasis6 16" xfId="3965"/>
    <cellStyle name="40% - Énfasis6 16 2" xfId="3966"/>
    <cellStyle name="40% - Énfasis6 16 3" xfId="3967"/>
    <cellStyle name="40% - Énfasis6 17" xfId="3968"/>
    <cellStyle name="40% - Énfasis6 17 2" xfId="3969"/>
    <cellStyle name="40% - Énfasis6 17 3" xfId="3970"/>
    <cellStyle name="40% - Énfasis6 18" xfId="3971"/>
    <cellStyle name="40% - Énfasis6 18 2" xfId="3972"/>
    <cellStyle name="40% - Énfasis6 18 3" xfId="3973"/>
    <cellStyle name="40% - Énfasis6 19" xfId="3974"/>
    <cellStyle name="40% - Énfasis6 19 2" xfId="3975"/>
    <cellStyle name="40% - Énfasis6 19 3" xfId="3976"/>
    <cellStyle name="40% - Énfasis6 2" xfId="3977"/>
    <cellStyle name="40% - Énfasis6 2 2" xfId="3978"/>
    <cellStyle name="40% - Énfasis6 2 2 2" xfId="3979"/>
    <cellStyle name="40% - Énfasis6 2 2 2 2" xfId="3980"/>
    <cellStyle name="40% - Énfasis6 2 2 3" xfId="3981"/>
    <cellStyle name="40% - Énfasis6 2 3" xfId="3982"/>
    <cellStyle name="40% - Énfasis6 2 3 2" xfId="3983"/>
    <cellStyle name="40% - Énfasis6 2 4" xfId="3984"/>
    <cellStyle name="40% - Énfasis6 2 5" xfId="3985"/>
    <cellStyle name="40% - Énfasis6 20" xfId="3986"/>
    <cellStyle name="40% - Énfasis6 20 2" xfId="3987"/>
    <cellStyle name="40% - Énfasis6 20 3" xfId="3988"/>
    <cellStyle name="40% - Énfasis6 21" xfId="3989"/>
    <cellStyle name="40% - Énfasis6 21 2" xfId="3990"/>
    <cellStyle name="40% - Énfasis6 21 3" xfId="3991"/>
    <cellStyle name="40% - Énfasis6 22" xfId="3992"/>
    <cellStyle name="40% - Énfasis6 22 2" xfId="3993"/>
    <cellStyle name="40% - Énfasis6 22 3" xfId="3994"/>
    <cellStyle name="40% - Énfasis6 23" xfId="3995"/>
    <cellStyle name="40% - Énfasis6 23 2" xfId="3996"/>
    <cellStyle name="40% - Énfasis6 23 3" xfId="3997"/>
    <cellStyle name="40% - Énfasis6 24" xfId="3998"/>
    <cellStyle name="40% - Énfasis6 24 2" xfId="3999"/>
    <cellStyle name="40% - Énfasis6 24 3" xfId="4000"/>
    <cellStyle name="40% - Énfasis6 25" xfId="4001"/>
    <cellStyle name="40% - Énfasis6 25 2" xfId="4002"/>
    <cellStyle name="40% - Énfasis6 25 3" xfId="4003"/>
    <cellStyle name="40% - Énfasis6 26" xfId="4004"/>
    <cellStyle name="40% - Énfasis6 26 2" xfId="4005"/>
    <cellStyle name="40% - Énfasis6 27" xfId="4006"/>
    <cellStyle name="40% - Énfasis6 28" xfId="4007"/>
    <cellStyle name="40% - Énfasis6 29" xfId="4008"/>
    <cellStyle name="40% - Énfasis6 3" xfId="4009"/>
    <cellStyle name="40% - Énfasis6 3 2" xfId="4010"/>
    <cellStyle name="40% - Énfasis6 3 2 2" xfId="4011"/>
    <cellStyle name="40% - Énfasis6 3 3" xfId="4012"/>
    <cellStyle name="40% - Énfasis6 3 4" xfId="4013"/>
    <cellStyle name="40% - Énfasis6 4" xfId="4014"/>
    <cellStyle name="40% - Énfasis6 4 2" xfId="4015"/>
    <cellStyle name="40% - Énfasis6 4 3" xfId="4016"/>
    <cellStyle name="40% - Énfasis6 5" xfId="4017"/>
    <cellStyle name="40% - Énfasis6 5 2" xfId="4018"/>
    <cellStyle name="40% - Énfasis6 5 3" xfId="4019"/>
    <cellStyle name="40% - Énfasis6 6" xfId="4020"/>
    <cellStyle name="40% - Énfasis6 6 2" xfId="4021"/>
    <cellStyle name="40% - Énfasis6 6 3" xfId="4022"/>
    <cellStyle name="40% - Énfasis6 7" xfId="4023"/>
    <cellStyle name="40% - Énfasis6 7 2" xfId="4024"/>
    <cellStyle name="40% - Énfasis6 7 3" xfId="4025"/>
    <cellStyle name="40% - Énfasis6 8" xfId="4026"/>
    <cellStyle name="40% - Énfasis6 8 2" xfId="4027"/>
    <cellStyle name="40% - Énfasis6 8 3" xfId="4028"/>
    <cellStyle name="40% - Énfasis6 9" xfId="4029"/>
    <cellStyle name="40% - Énfasis6 9 2" xfId="4030"/>
    <cellStyle name="40% - Énfasis6 9 3" xfId="4031"/>
    <cellStyle name="60% - Accent1" xfId="4032"/>
    <cellStyle name="60% - Accent1 2" xfId="4033"/>
    <cellStyle name="60% - Accent1 3" xfId="4034"/>
    <cellStyle name="60% - Accent1 4" xfId="4035"/>
    <cellStyle name="60% - Accent1 5" xfId="4036"/>
    <cellStyle name="60% - Accent2" xfId="4037"/>
    <cellStyle name="60% - Accent2 2" xfId="4038"/>
    <cellStyle name="60% - Accent2 3" xfId="4039"/>
    <cellStyle name="60% - Accent2 4" xfId="4040"/>
    <cellStyle name="60% - Accent2 5" xfId="4041"/>
    <cellStyle name="60% - Accent3" xfId="4042"/>
    <cellStyle name="60% - Accent3 2" xfId="4043"/>
    <cellStyle name="60% - Accent3 3" xfId="4044"/>
    <cellStyle name="60% - Accent3 4" xfId="4045"/>
    <cellStyle name="60% - Accent3 5" xfId="4046"/>
    <cellStyle name="60% - Accent4" xfId="4047"/>
    <cellStyle name="60% - Accent4 2" xfId="4048"/>
    <cellStyle name="60% - Accent4 3" xfId="4049"/>
    <cellStyle name="60% - Accent4 4" xfId="4050"/>
    <cellStyle name="60% - Accent4 5" xfId="4051"/>
    <cellStyle name="60% - Accent5" xfId="4052"/>
    <cellStyle name="60% - Accent5 2" xfId="4053"/>
    <cellStyle name="60% - Accent5 3" xfId="4054"/>
    <cellStyle name="60% - Accent5 4" xfId="4055"/>
    <cellStyle name="60% - Accent5 5" xfId="4056"/>
    <cellStyle name="60% - Accent6" xfId="4057"/>
    <cellStyle name="60% - Accent6 2" xfId="4058"/>
    <cellStyle name="60% - Accent6 3" xfId="4059"/>
    <cellStyle name="60% - Accent6 4" xfId="4060"/>
    <cellStyle name="60% - Accent6 5" xfId="4061"/>
    <cellStyle name="60% - Énfasis1 10" xfId="4062"/>
    <cellStyle name="60% - Énfasis1 11" xfId="4063"/>
    <cellStyle name="60% - Énfasis1 12" xfId="4064"/>
    <cellStyle name="60% - Énfasis1 13" xfId="4065"/>
    <cellStyle name="60% - Énfasis1 14" xfId="4066"/>
    <cellStyle name="60% - Énfasis1 15" xfId="4067"/>
    <cellStyle name="60% - Énfasis1 16" xfId="4068"/>
    <cellStyle name="60% - Énfasis1 16 2" xfId="4069"/>
    <cellStyle name="60% - Énfasis1 16 3" xfId="4070"/>
    <cellStyle name="60% - Énfasis1 17" xfId="4071"/>
    <cellStyle name="60% - Énfasis1 17 2" xfId="4072"/>
    <cellStyle name="60% - Énfasis1 17 3" xfId="4073"/>
    <cellStyle name="60% - Énfasis1 18" xfId="4074"/>
    <cellStyle name="60% - Énfasis1 18 2" xfId="4075"/>
    <cellStyle name="60% - Énfasis1 18 3" xfId="4076"/>
    <cellStyle name="60% - Énfasis1 19" xfId="4077"/>
    <cellStyle name="60% - Énfasis1 19 2" xfId="4078"/>
    <cellStyle name="60% - Énfasis1 19 3" xfId="4079"/>
    <cellStyle name="60% - Énfasis1 2" xfId="4080"/>
    <cellStyle name="60% - Énfasis1 2 2" xfId="4081"/>
    <cellStyle name="60% - Énfasis1 2 3" xfId="4082"/>
    <cellStyle name="60% - Énfasis1 20" xfId="4083"/>
    <cellStyle name="60% - Énfasis1 20 2" xfId="4084"/>
    <cellStyle name="60% - Énfasis1 20 3" xfId="4085"/>
    <cellStyle name="60% - Énfasis1 21" xfId="4086"/>
    <cellStyle name="60% - Énfasis1 21 2" xfId="4087"/>
    <cellStyle name="60% - Énfasis1 21 3" xfId="4088"/>
    <cellStyle name="60% - Énfasis1 22" xfId="4089"/>
    <cellStyle name="60% - Énfasis1 22 2" xfId="4090"/>
    <cellStyle name="60% - Énfasis1 22 3" xfId="4091"/>
    <cellStyle name="60% - Énfasis1 23" xfId="4092"/>
    <cellStyle name="60% - Énfasis1 23 2" xfId="4093"/>
    <cellStyle name="60% - Énfasis1 23 3" xfId="4094"/>
    <cellStyle name="60% - Énfasis1 24" xfId="4095"/>
    <cellStyle name="60% - Énfasis1 24 2" xfId="4096"/>
    <cellStyle name="60% - Énfasis1 24 3" xfId="4097"/>
    <cellStyle name="60% - Énfasis1 25" xfId="4098"/>
    <cellStyle name="60% - Énfasis1 25 2" xfId="4099"/>
    <cellStyle name="60% - Énfasis1 25 3" xfId="4100"/>
    <cellStyle name="60% - Énfasis1 26" xfId="4101"/>
    <cellStyle name="60% - Énfasis1 26 2" xfId="4102"/>
    <cellStyle name="60% - Énfasis1 27" xfId="4103"/>
    <cellStyle name="60% - Énfasis1 28" xfId="4104"/>
    <cellStyle name="60% - Énfasis1 29" xfId="4105"/>
    <cellStyle name="60% - Énfasis1 3" xfId="4106"/>
    <cellStyle name="60% - Énfasis1 3 2" xfId="4107"/>
    <cellStyle name="60% - Énfasis1 4" xfId="4108"/>
    <cellStyle name="60% - Énfasis1 5" xfId="4109"/>
    <cellStyle name="60% - Énfasis1 6" xfId="4110"/>
    <cellStyle name="60% - Énfasis1 7" xfId="4111"/>
    <cellStyle name="60% - Énfasis1 8" xfId="4112"/>
    <cellStyle name="60% - Énfasis1 9" xfId="4113"/>
    <cellStyle name="60% - Énfasis2 10" xfId="4114"/>
    <cellStyle name="60% - Énfasis2 11" xfId="4115"/>
    <cellStyle name="60% - Énfasis2 12" xfId="4116"/>
    <cellStyle name="60% - Énfasis2 13" xfId="4117"/>
    <cellStyle name="60% - Énfasis2 14" xfId="4118"/>
    <cellStyle name="60% - Énfasis2 15" xfId="4119"/>
    <cellStyle name="60% - Énfasis2 16" xfId="4120"/>
    <cellStyle name="60% - Énfasis2 16 2" xfId="4121"/>
    <cellStyle name="60% - Énfasis2 16 3" xfId="4122"/>
    <cellStyle name="60% - Énfasis2 17" xfId="4123"/>
    <cellStyle name="60% - Énfasis2 17 2" xfId="4124"/>
    <cellStyle name="60% - Énfasis2 17 3" xfId="4125"/>
    <cellStyle name="60% - Énfasis2 18" xfId="4126"/>
    <cellStyle name="60% - Énfasis2 18 2" xfId="4127"/>
    <cellStyle name="60% - Énfasis2 18 3" xfId="4128"/>
    <cellStyle name="60% - Énfasis2 19" xfId="4129"/>
    <cellStyle name="60% - Énfasis2 19 2" xfId="4130"/>
    <cellStyle name="60% - Énfasis2 19 3" xfId="4131"/>
    <cellStyle name="60% - Énfasis2 2" xfId="4132"/>
    <cellStyle name="60% - Énfasis2 2 2" xfId="4133"/>
    <cellStyle name="60% - Énfasis2 2 3" xfId="4134"/>
    <cellStyle name="60% - Énfasis2 20" xfId="4135"/>
    <cellStyle name="60% - Énfasis2 20 2" xfId="4136"/>
    <cellStyle name="60% - Énfasis2 20 3" xfId="4137"/>
    <cellStyle name="60% - Énfasis2 21" xfId="4138"/>
    <cellStyle name="60% - Énfasis2 21 2" xfId="4139"/>
    <cellStyle name="60% - Énfasis2 21 3" xfId="4140"/>
    <cellStyle name="60% - Énfasis2 22" xfId="4141"/>
    <cellStyle name="60% - Énfasis2 22 2" xfId="4142"/>
    <cellStyle name="60% - Énfasis2 22 3" xfId="4143"/>
    <cellStyle name="60% - Énfasis2 23" xfId="4144"/>
    <cellStyle name="60% - Énfasis2 23 2" xfId="4145"/>
    <cellStyle name="60% - Énfasis2 23 3" xfId="4146"/>
    <cellStyle name="60% - Énfasis2 24" xfId="4147"/>
    <cellStyle name="60% - Énfasis2 24 2" xfId="4148"/>
    <cellStyle name="60% - Énfasis2 24 3" xfId="4149"/>
    <cellStyle name="60% - Énfasis2 25" xfId="4150"/>
    <cellStyle name="60% - Énfasis2 25 2" xfId="4151"/>
    <cellStyle name="60% - Énfasis2 25 3" xfId="4152"/>
    <cellStyle name="60% - Énfasis2 26" xfId="4153"/>
    <cellStyle name="60% - Énfasis2 26 2" xfId="4154"/>
    <cellStyle name="60% - Énfasis2 27" xfId="4155"/>
    <cellStyle name="60% - Énfasis2 28" xfId="4156"/>
    <cellStyle name="60% - Énfasis2 29" xfId="4157"/>
    <cellStyle name="60% - Énfasis2 3" xfId="4158"/>
    <cellStyle name="60% - Énfasis2 3 2" xfId="4159"/>
    <cellStyle name="60% - Énfasis2 4" xfId="4160"/>
    <cellStyle name="60% - Énfasis2 5" xfId="4161"/>
    <cellStyle name="60% - Énfasis2 6" xfId="4162"/>
    <cellStyle name="60% - Énfasis2 7" xfId="4163"/>
    <cellStyle name="60% - Énfasis2 8" xfId="4164"/>
    <cellStyle name="60% - Énfasis2 9" xfId="4165"/>
    <cellStyle name="60% - Énfasis3 10" xfId="4166"/>
    <cellStyle name="60% - Énfasis3 11" xfId="4167"/>
    <cellStyle name="60% - Énfasis3 12" xfId="4168"/>
    <cellStyle name="60% - Énfasis3 13" xfId="4169"/>
    <cellStyle name="60% - Énfasis3 14" xfId="4170"/>
    <cellStyle name="60% - Énfasis3 15" xfId="4171"/>
    <cellStyle name="60% - Énfasis3 16" xfId="4172"/>
    <cellStyle name="60% - Énfasis3 16 2" xfId="4173"/>
    <cellStyle name="60% - Énfasis3 16 3" xfId="4174"/>
    <cellStyle name="60% - Énfasis3 17" xfId="4175"/>
    <cellStyle name="60% - Énfasis3 17 2" xfId="4176"/>
    <cellStyle name="60% - Énfasis3 17 3" xfId="4177"/>
    <cellStyle name="60% - Énfasis3 18" xfId="4178"/>
    <cellStyle name="60% - Énfasis3 18 2" xfId="4179"/>
    <cellStyle name="60% - Énfasis3 18 3" xfId="4180"/>
    <cellStyle name="60% - Énfasis3 19" xfId="4181"/>
    <cellStyle name="60% - Énfasis3 19 2" xfId="4182"/>
    <cellStyle name="60% - Énfasis3 19 3" xfId="4183"/>
    <cellStyle name="60% - Énfasis3 2" xfId="4184"/>
    <cellStyle name="60% - Énfasis3 2 2" xfId="4185"/>
    <cellStyle name="60% - Énfasis3 2 3" xfId="4186"/>
    <cellStyle name="60% - Énfasis3 20" xfId="4187"/>
    <cellStyle name="60% - Énfasis3 20 2" xfId="4188"/>
    <cellStyle name="60% - Énfasis3 20 3" xfId="4189"/>
    <cellStyle name="60% - Énfasis3 21" xfId="4190"/>
    <cellStyle name="60% - Énfasis3 21 2" xfId="4191"/>
    <cellStyle name="60% - Énfasis3 21 3" xfId="4192"/>
    <cellStyle name="60% - Énfasis3 22" xfId="4193"/>
    <cellStyle name="60% - Énfasis3 22 2" xfId="4194"/>
    <cellStyle name="60% - Énfasis3 22 3" xfId="4195"/>
    <cellStyle name="60% - Énfasis3 23" xfId="4196"/>
    <cellStyle name="60% - Énfasis3 23 2" xfId="4197"/>
    <cellStyle name="60% - Énfasis3 23 3" xfId="4198"/>
    <cellStyle name="60% - Énfasis3 24" xfId="4199"/>
    <cellStyle name="60% - Énfasis3 24 2" xfId="4200"/>
    <cellStyle name="60% - Énfasis3 24 3" xfId="4201"/>
    <cellStyle name="60% - Énfasis3 25" xfId="4202"/>
    <cellStyle name="60% - Énfasis3 25 2" xfId="4203"/>
    <cellStyle name="60% - Énfasis3 25 3" xfId="4204"/>
    <cellStyle name="60% - Énfasis3 26" xfId="4205"/>
    <cellStyle name="60% - Énfasis3 26 2" xfId="4206"/>
    <cellStyle name="60% - Énfasis3 27" xfId="4207"/>
    <cellStyle name="60% - Énfasis3 28" xfId="4208"/>
    <cellStyle name="60% - Énfasis3 29" xfId="4209"/>
    <cellStyle name="60% - Énfasis3 3" xfId="4210"/>
    <cellStyle name="60% - Énfasis3 3 2" xfId="4211"/>
    <cellStyle name="60% - Énfasis3 4" xfId="4212"/>
    <cellStyle name="60% - Énfasis3 5" xfId="4213"/>
    <cellStyle name="60% - Énfasis3 6" xfId="4214"/>
    <cellStyle name="60% - Énfasis3 7" xfId="4215"/>
    <cellStyle name="60% - Énfasis3 8" xfId="4216"/>
    <cellStyle name="60% - Énfasis3 9" xfId="4217"/>
    <cellStyle name="60% - Énfasis4 10" xfId="4218"/>
    <cellStyle name="60% - Énfasis4 11" xfId="4219"/>
    <cellStyle name="60% - Énfasis4 12" xfId="4220"/>
    <cellStyle name="60% - Énfasis4 13" xfId="4221"/>
    <cellStyle name="60% - Énfasis4 14" xfId="4222"/>
    <cellStyle name="60% - Énfasis4 15" xfId="4223"/>
    <cellStyle name="60% - Énfasis4 16" xfId="4224"/>
    <cellStyle name="60% - Énfasis4 16 2" xfId="4225"/>
    <cellStyle name="60% - Énfasis4 16 3" xfId="4226"/>
    <cellStyle name="60% - Énfasis4 17" xfId="4227"/>
    <cellStyle name="60% - Énfasis4 17 2" xfId="4228"/>
    <cellStyle name="60% - Énfasis4 17 3" xfId="4229"/>
    <cellStyle name="60% - Énfasis4 18" xfId="4230"/>
    <cellStyle name="60% - Énfasis4 18 2" xfId="4231"/>
    <cellStyle name="60% - Énfasis4 18 3" xfId="4232"/>
    <cellStyle name="60% - Énfasis4 19" xfId="4233"/>
    <cellStyle name="60% - Énfasis4 19 2" xfId="4234"/>
    <cellStyle name="60% - Énfasis4 19 3" xfId="4235"/>
    <cellStyle name="60% - Énfasis4 2" xfId="4236"/>
    <cellStyle name="60% - Énfasis4 2 2" xfId="4237"/>
    <cellStyle name="60% - Énfasis4 2 3" xfId="4238"/>
    <cellStyle name="60% - Énfasis4 20" xfId="4239"/>
    <cellStyle name="60% - Énfasis4 20 2" xfId="4240"/>
    <cellStyle name="60% - Énfasis4 20 3" xfId="4241"/>
    <cellStyle name="60% - Énfasis4 21" xfId="4242"/>
    <cellStyle name="60% - Énfasis4 21 2" xfId="4243"/>
    <cellStyle name="60% - Énfasis4 21 3" xfId="4244"/>
    <cellStyle name="60% - Énfasis4 22" xfId="4245"/>
    <cellStyle name="60% - Énfasis4 22 2" xfId="4246"/>
    <cellStyle name="60% - Énfasis4 22 3" xfId="4247"/>
    <cellStyle name="60% - Énfasis4 23" xfId="4248"/>
    <cellStyle name="60% - Énfasis4 23 2" xfId="4249"/>
    <cellStyle name="60% - Énfasis4 23 3" xfId="4250"/>
    <cellStyle name="60% - Énfasis4 24" xfId="4251"/>
    <cellStyle name="60% - Énfasis4 24 2" xfId="4252"/>
    <cellStyle name="60% - Énfasis4 24 3" xfId="4253"/>
    <cellStyle name="60% - Énfasis4 25" xfId="4254"/>
    <cellStyle name="60% - Énfasis4 25 2" xfId="4255"/>
    <cellStyle name="60% - Énfasis4 25 3" xfId="4256"/>
    <cellStyle name="60% - Énfasis4 26" xfId="4257"/>
    <cellStyle name="60% - Énfasis4 26 2" xfId="4258"/>
    <cellStyle name="60% - Énfasis4 27" xfId="4259"/>
    <cellStyle name="60% - Énfasis4 28" xfId="4260"/>
    <cellStyle name="60% - Énfasis4 29" xfId="4261"/>
    <cellStyle name="60% - Énfasis4 3" xfId="4262"/>
    <cellStyle name="60% - Énfasis4 3 2" xfId="4263"/>
    <cellStyle name="60% - Énfasis4 4" xfId="4264"/>
    <cellStyle name="60% - Énfasis4 5" xfId="4265"/>
    <cellStyle name="60% - Énfasis4 6" xfId="4266"/>
    <cellStyle name="60% - Énfasis4 7" xfId="4267"/>
    <cellStyle name="60% - Énfasis4 8" xfId="4268"/>
    <cellStyle name="60% - Énfasis4 9" xfId="4269"/>
    <cellStyle name="60% - Énfasis5 10" xfId="4270"/>
    <cellStyle name="60% - Énfasis5 11" xfId="4271"/>
    <cellStyle name="60% - Énfasis5 12" xfId="4272"/>
    <cellStyle name="60% - Énfasis5 13" xfId="4273"/>
    <cellStyle name="60% - Énfasis5 14" xfId="4274"/>
    <cellStyle name="60% - Énfasis5 15" xfId="4275"/>
    <cellStyle name="60% - Énfasis5 16" xfId="4276"/>
    <cellStyle name="60% - Énfasis5 16 2" xfId="4277"/>
    <cellStyle name="60% - Énfasis5 16 3" xfId="4278"/>
    <cellStyle name="60% - Énfasis5 17" xfId="4279"/>
    <cellStyle name="60% - Énfasis5 17 2" xfId="4280"/>
    <cellStyle name="60% - Énfasis5 17 3" xfId="4281"/>
    <cellStyle name="60% - Énfasis5 18" xfId="4282"/>
    <cellStyle name="60% - Énfasis5 18 2" xfId="4283"/>
    <cellStyle name="60% - Énfasis5 18 3" xfId="4284"/>
    <cellStyle name="60% - Énfasis5 19" xfId="4285"/>
    <cellStyle name="60% - Énfasis5 19 2" xfId="4286"/>
    <cellStyle name="60% - Énfasis5 19 3" xfId="4287"/>
    <cellStyle name="60% - Énfasis5 2" xfId="4288"/>
    <cellStyle name="60% - Énfasis5 2 2" xfId="4289"/>
    <cellStyle name="60% - Énfasis5 2 3" xfId="4290"/>
    <cellStyle name="60% - Énfasis5 20" xfId="4291"/>
    <cellStyle name="60% - Énfasis5 20 2" xfId="4292"/>
    <cellStyle name="60% - Énfasis5 20 3" xfId="4293"/>
    <cellStyle name="60% - Énfasis5 21" xfId="4294"/>
    <cellStyle name="60% - Énfasis5 21 2" xfId="4295"/>
    <cellStyle name="60% - Énfasis5 21 3" xfId="4296"/>
    <cellStyle name="60% - Énfasis5 22" xfId="4297"/>
    <cellStyle name="60% - Énfasis5 22 2" xfId="4298"/>
    <cellStyle name="60% - Énfasis5 22 3" xfId="4299"/>
    <cellStyle name="60% - Énfasis5 23" xfId="4300"/>
    <cellStyle name="60% - Énfasis5 23 2" xfId="4301"/>
    <cellStyle name="60% - Énfasis5 23 3" xfId="4302"/>
    <cellStyle name="60% - Énfasis5 24" xfId="4303"/>
    <cellStyle name="60% - Énfasis5 24 2" xfId="4304"/>
    <cellStyle name="60% - Énfasis5 24 3" xfId="4305"/>
    <cellStyle name="60% - Énfasis5 25" xfId="4306"/>
    <cellStyle name="60% - Énfasis5 25 2" xfId="4307"/>
    <cellStyle name="60% - Énfasis5 25 3" xfId="4308"/>
    <cellStyle name="60% - Énfasis5 26" xfId="4309"/>
    <cellStyle name="60% - Énfasis5 26 2" xfId="4310"/>
    <cellStyle name="60% - Énfasis5 27" xfId="4311"/>
    <cellStyle name="60% - Énfasis5 28" xfId="4312"/>
    <cellStyle name="60% - Énfasis5 29" xfId="4313"/>
    <cellStyle name="60% - Énfasis5 3" xfId="4314"/>
    <cellStyle name="60% - Énfasis5 3 2" xfId="4315"/>
    <cellStyle name="60% - Énfasis5 4" xfId="4316"/>
    <cellStyle name="60% - Énfasis5 5" xfId="4317"/>
    <cellStyle name="60% - Énfasis5 6" xfId="4318"/>
    <cellStyle name="60% - Énfasis5 7" xfId="4319"/>
    <cellStyle name="60% - Énfasis5 8" xfId="4320"/>
    <cellStyle name="60% - Énfasis5 9" xfId="4321"/>
    <cellStyle name="60% - Énfasis6 10" xfId="4322"/>
    <cellStyle name="60% - Énfasis6 11" xfId="4323"/>
    <cellStyle name="60% - Énfasis6 12" xfId="4324"/>
    <cellStyle name="60% - Énfasis6 13" xfId="4325"/>
    <cellStyle name="60% - Énfasis6 14" xfId="4326"/>
    <cellStyle name="60% - Énfasis6 15" xfId="4327"/>
    <cellStyle name="60% - Énfasis6 16" xfId="4328"/>
    <cellStyle name="60% - Énfasis6 16 2" xfId="4329"/>
    <cellStyle name="60% - Énfasis6 16 3" xfId="4330"/>
    <cellStyle name="60% - Énfasis6 17" xfId="4331"/>
    <cellStyle name="60% - Énfasis6 17 2" xfId="4332"/>
    <cellStyle name="60% - Énfasis6 17 3" xfId="4333"/>
    <cellStyle name="60% - Énfasis6 18" xfId="4334"/>
    <cellStyle name="60% - Énfasis6 18 2" xfId="4335"/>
    <cellStyle name="60% - Énfasis6 18 3" xfId="4336"/>
    <cellStyle name="60% - Énfasis6 19" xfId="4337"/>
    <cellStyle name="60% - Énfasis6 19 2" xfId="4338"/>
    <cellStyle name="60% - Énfasis6 19 3" xfId="4339"/>
    <cellStyle name="60% - Énfasis6 2" xfId="4340"/>
    <cellStyle name="60% - Énfasis6 2 2" xfId="4341"/>
    <cellStyle name="60% - Énfasis6 2 3" xfId="4342"/>
    <cellStyle name="60% - Énfasis6 20" xfId="4343"/>
    <cellStyle name="60% - Énfasis6 20 2" xfId="4344"/>
    <cellStyle name="60% - Énfasis6 20 3" xfId="4345"/>
    <cellStyle name="60% - Énfasis6 21" xfId="4346"/>
    <cellStyle name="60% - Énfasis6 21 2" xfId="4347"/>
    <cellStyle name="60% - Énfasis6 21 3" xfId="4348"/>
    <cellStyle name="60% - Énfasis6 22" xfId="4349"/>
    <cellStyle name="60% - Énfasis6 22 2" xfId="4350"/>
    <cellStyle name="60% - Énfasis6 22 3" xfId="4351"/>
    <cellStyle name="60% - Énfasis6 23" xfId="4352"/>
    <cellStyle name="60% - Énfasis6 23 2" xfId="4353"/>
    <cellStyle name="60% - Énfasis6 23 3" xfId="4354"/>
    <cellStyle name="60% - Énfasis6 24" xfId="4355"/>
    <cellStyle name="60% - Énfasis6 24 2" xfId="4356"/>
    <cellStyle name="60% - Énfasis6 24 3" xfId="4357"/>
    <cellStyle name="60% - Énfasis6 25" xfId="4358"/>
    <cellStyle name="60% - Énfasis6 25 2" xfId="4359"/>
    <cellStyle name="60% - Énfasis6 25 3" xfId="4360"/>
    <cellStyle name="60% - Énfasis6 26" xfId="4361"/>
    <cellStyle name="60% - Énfasis6 26 2" xfId="4362"/>
    <cellStyle name="60% - Énfasis6 27" xfId="4363"/>
    <cellStyle name="60% - Énfasis6 28" xfId="4364"/>
    <cellStyle name="60% - Énfasis6 29" xfId="4365"/>
    <cellStyle name="60% - Énfasis6 3" xfId="4366"/>
    <cellStyle name="60% - Énfasis6 3 2" xfId="4367"/>
    <cellStyle name="60% - Énfasis6 4" xfId="4368"/>
    <cellStyle name="60% - Énfasis6 5" xfId="4369"/>
    <cellStyle name="60% - Énfasis6 6" xfId="4370"/>
    <cellStyle name="60% - Énfasis6 7" xfId="4371"/>
    <cellStyle name="60% - Énfasis6 8" xfId="4372"/>
    <cellStyle name="60% - Énfasis6 9" xfId="4373"/>
    <cellStyle name="Accent1" xfId="4374"/>
    <cellStyle name="Accent1 - 20%" xfId="4375"/>
    <cellStyle name="Accent1 - 20% 2" xfId="4376"/>
    <cellStyle name="Accent1 - 20% 3" xfId="4377"/>
    <cellStyle name="Accent1 - 20% 4" xfId="4378"/>
    <cellStyle name="Accent1 - 20% 5" xfId="4379"/>
    <cellStyle name="Accent1 - 20%_AECM 8909035321" xfId="4380"/>
    <cellStyle name="Accent1 - 40%" xfId="4381"/>
    <cellStyle name="Accent1 - 40% 2" xfId="4382"/>
    <cellStyle name="Accent1 - 40% 3" xfId="4383"/>
    <cellStyle name="Accent1 - 40% 4" xfId="4384"/>
    <cellStyle name="Accent1 - 40% 5" xfId="4385"/>
    <cellStyle name="Accent1 - 40%_AECM 8909035321" xfId="4386"/>
    <cellStyle name="Accent1 - 60%" xfId="4387"/>
    <cellStyle name="Accent1 - 60% 2" xfId="4388"/>
    <cellStyle name="Accent1 - 60% 3" xfId="4389"/>
    <cellStyle name="Accent1 - 60% 4" xfId="4390"/>
    <cellStyle name="Accent1 - 60%_AECM 8909035321" xfId="4391"/>
    <cellStyle name="Accent1 2" xfId="4392"/>
    <cellStyle name="Accent1 3" xfId="4393"/>
    <cellStyle name="Accent1 4" xfId="4394"/>
    <cellStyle name="Accent2" xfId="4395"/>
    <cellStyle name="Accent2 - 20%" xfId="4396"/>
    <cellStyle name="Accent2 - 20% 2" xfId="4397"/>
    <cellStyle name="Accent2 - 20% 3" xfId="4398"/>
    <cellStyle name="Accent2 - 20% 4" xfId="4399"/>
    <cellStyle name="Accent2 - 20% 5" xfId="4400"/>
    <cellStyle name="Accent2 - 20%_AECM 8909035321" xfId="4401"/>
    <cellStyle name="Accent2 - 40%" xfId="4402"/>
    <cellStyle name="Accent2 - 40% 2" xfId="4403"/>
    <cellStyle name="Accent2 - 40% 3" xfId="4404"/>
    <cellStyle name="Accent2 - 40% 4" xfId="4405"/>
    <cellStyle name="Accent2 - 40% 5" xfId="4406"/>
    <cellStyle name="Accent2 - 40%_AECM 8909035321" xfId="4407"/>
    <cellStyle name="Accent2 - 60%" xfId="4408"/>
    <cellStyle name="Accent2 - 60% 2" xfId="4409"/>
    <cellStyle name="Accent2 - 60% 3" xfId="4410"/>
    <cellStyle name="Accent2 - 60% 4" xfId="4411"/>
    <cellStyle name="Accent2 - 60%_AECM 8909035321" xfId="4412"/>
    <cellStyle name="Accent2 2" xfId="4413"/>
    <cellStyle name="Accent2 3" xfId="4414"/>
    <cellStyle name="Accent2 4" xfId="4415"/>
    <cellStyle name="Accent3" xfId="4416"/>
    <cellStyle name="Accent3 - 20%" xfId="4417"/>
    <cellStyle name="Accent3 - 20% 2" xfId="4418"/>
    <cellStyle name="Accent3 - 20% 3" xfId="4419"/>
    <cellStyle name="Accent3 - 20% 4" xfId="4420"/>
    <cellStyle name="Accent3 - 20% 5" xfId="4421"/>
    <cellStyle name="Accent3 - 20%_AECM 8909035321" xfId="4422"/>
    <cellStyle name="Accent3 - 40%" xfId="4423"/>
    <cellStyle name="Accent3 - 40% 2" xfId="4424"/>
    <cellStyle name="Accent3 - 40% 3" xfId="4425"/>
    <cellStyle name="Accent3 - 40% 4" xfId="4426"/>
    <cellStyle name="Accent3 - 40% 5" xfId="4427"/>
    <cellStyle name="Accent3 - 40%_AECM 8909035321" xfId="4428"/>
    <cellStyle name="Accent3 - 60%" xfId="4429"/>
    <cellStyle name="Accent3 - 60% 2" xfId="4430"/>
    <cellStyle name="Accent3 - 60% 3" xfId="4431"/>
    <cellStyle name="Accent3 - 60% 4" xfId="4432"/>
    <cellStyle name="Accent3 - 60%_AECM 8909035321" xfId="4433"/>
    <cellStyle name="Accent3 10" xfId="4434"/>
    <cellStyle name="Accent3 11" xfId="4435"/>
    <cellStyle name="Accent3 12" xfId="4436"/>
    <cellStyle name="Accent3 13" xfId="4437"/>
    <cellStyle name="Accent3 14" xfId="4438"/>
    <cellStyle name="Accent3 2" xfId="4439"/>
    <cellStyle name="Accent3 3" xfId="4440"/>
    <cellStyle name="Accent3 4" xfId="4441"/>
    <cellStyle name="Accent3 5" xfId="4442"/>
    <cellStyle name="Accent3 6" xfId="4443"/>
    <cellStyle name="Accent3 7" xfId="4444"/>
    <cellStyle name="Accent3 8" xfId="4445"/>
    <cellStyle name="Accent3 9" xfId="4446"/>
    <cellStyle name="Accent3_1Modelo Plantillas Mandato SISS Junio 09 entrega" xfId="4447"/>
    <cellStyle name="Accent4" xfId="4448"/>
    <cellStyle name="Accent4 - 20%" xfId="4449"/>
    <cellStyle name="Accent4 - 20% 2" xfId="4450"/>
    <cellStyle name="Accent4 - 20% 3" xfId="4451"/>
    <cellStyle name="Accent4 - 20% 4" xfId="4452"/>
    <cellStyle name="Accent4 - 20% 5" xfId="4453"/>
    <cellStyle name="Accent4 - 20%_AECM 8909035321" xfId="4454"/>
    <cellStyle name="Accent4 - 40%" xfId="4455"/>
    <cellStyle name="Accent4 - 40% 2" xfId="4456"/>
    <cellStyle name="Accent4 - 40% 3" xfId="4457"/>
    <cellStyle name="Accent4 - 40% 4" xfId="4458"/>
    <cellStyle name="Accent4 - 40% 5" xfId="4459"/>
    <cellStyle name="Accent4 - 40%_AECM 8909035321" xfId="4460"/>
    <cellStyle name="Accent4 - 60%" xfId="4461"/>
    <cellStyle name="Accent4 - 60% 2" xfId="4462"/>
    <cellStyle name="Accent4 - 60% 3" xfId="4463"/>
    <cellStyle name="Accent4 - 60% 4" xfId="4464"/>
    <cellStyle name="Accent4 - 60%_AECM 8909035321" xfId="4465"/>
    <cellStyle name="Accent4 10" xfId="4466"/>
    <cellStyle name="Accent4 11" xfId="4467"/>
    <cellStyle name="Accent4 12" xfId="4468"/>
    <cellStyle name="Accent4 13" xfId="4469"/>
    <cellStyle name="Accent4 14" xfId="4470"/>
    <cellStyle name="Accent4 2" xfId="4471"/>
    <cellStyle name="Accent4 3" xfId="4472"/>
    <cellStyle name="Accent4 4" xfId="4473"/>
    <cellStyle name="Accent4 5" xfId="4474"/>
    <cellStyle name="Accent4 6" xfId="4475"/>
    <cellStyle name="Accent4 7" xfId="4476"/>
    <cellStyle name="Accent4 8" xfId="4477"/>
    <cellStyle name="Accent4 9" xfId="4478"/>
    <cellStyle name="Accent4_1Modelo Plantillas Mandato SISS Junio 09 entrega" xfId="4479"/>
    <cellStyle name="Accent5" xfId="4480"/>
    <cellStyle name="Accent5 - 20%" xfId="4481"/>
    <cellStyle name="Accent5 - 20% 2" xfId="4482"/>
    <cellStyle name="Accent5 - 20% 3" xfId="4483"/>
    <cellStyle name="Accent5 - 20% 4" xfId="4484"/>
    <cellStyle name="Accent5 - 20% 5" xfId="4485"/>
    <cellStyle name="Accent5 - 20%_AECM 8909035321" xfId="4486"/>
    <cellStyle name="Accent5 - 40%" xfId="4487"/>
    <cellStyle name="Accent5 - 40% 2" xfId="4488"/>
    <cellStyle name="Accent5 - 40% 3" xfId="4489"/>
    <cellStyle name="Accent5 - 60%" xfId="4490"/>
    <cellStyle name="Accent5 - 60% 2" xfId="4491"/>
    <cellStyle name="Accent5 - 60% 3" xfId="4492"/>
    <cellStyle name="Accent5 - 60% 4" xfId="4493"/>
    <cellStyle name="Accent5 - 60%_AECM 8909035321" xfId="4494"/>
    <cellStyle name="Accent5 10" xfId="4495"/>
    <cellStyle name="Accent5 11" xfId="4496"/>
    <cellStyle name="Accent5 12" xfId="4497"/>
    <cellStyle name="Accent5 13" xfId="4498"/>
    <cellStyle name="Accent5 14" xfId="4499"/>
    <cellStyle name="Accent5 2" xfId="4500"/>
    <cellStyle name="Accent5 3" xfId="4501"/>
    <cellStyle name="Accent5 4" xfId="4502"/>
    <cellStyle name="Accent5 5" xfId="4503"/>
    <cellStyle name="Accent5 6" xfId="4504"/>
    <cellStyle name="Accent5 7" xfId="4505"/>
    <cellStyle name="Accent5 8" xfId="4506"/>
    <cellStyle name="Accent5 9" xfId="4507"/>
    <cellStyle name="Accent5_1Modelo Plantillas Mandato SISS Junio 09 entrega" xfId="4508"/>
    <cellStyle name="Accent6" xfId="4509"/>
    <cellStyle name="Accent6 - 20%" xfId="4510"/>
    <cellStyle name="Accent6 - 20% 2" xfId="4511"/>
    <cellStyle name="Accent6 - 20% 3" xfId="4512"/>
    <cellStyle name="Accent6 - 40%" xfId="4513"/>
    <cellStyle name="Accent6 - 40% 2" xfId="4514"/>
    <cellStyle name="Accent6 - 40% 3" xfId="4515"/>
    <cellStyle name="Accent6 - 40% 4" xfId="4516"/>
    <cellStyle name="Accent6 - 40% 5" xfId="4517"/>
    <cellStyle name="Accent6 - 40%_AECM 8909035321" xfId="4518"/>
    <cellStyle name="Accent6 - 60%" xfId="4519"/>
    <cellStyle name="Accent6 - 60% 2" xfId="4520"/>
    <cellStyle name="Accent6 - 60% 3" xfId="4521"/>
    <cellStyle name="Accent6 - 60% 4" xfId="4522"/>
    <cellStyle name="Accent6 - 60%_AECM 8909035321" xfId="4523"/>
    <cellStyle name="Accent6 10" xfId="4524"/>
    <cellStyle name="Accent6 11" xfId="4525"/>
    <cellStyle name="Accent6 12" xfId="4526"/>
    <cellStyle name="Accent6 13" xfId="4527"/>
    <cellStyle name="Accent6 14" xfId="4528"/>
    <cellStyle name="Accent6 2" xfId="4529"/>
    <cellStyle name="Accent6 3" xfId="4530"/>
    <cellStyle name="Accent6 4" xfId="4531"/>
    <cellStyle name="Accent6 5" xfId="4532"/>
    <cellStyle name="Accent6 6" xfId="4533"/>
    <cellStyle name="Accent6 7" xfId="4534"/>
    <cellStyle name="Accent6 8" xfId="4535"/>
    <cellStyle name="Accent6 9" xfId="4536"/>
    <cellStyle name="Accent6_1Modelo Plantillas Mandato SISS Junio 09 entrega" xfId="4537"/>
    <cellStyle name="ANCLAS,REZONES Y SUS PARTES,DE FUNDICION,DE HIERRO O DE ACERO" xfId="4538"/>
    <cellStyle name="ANCLAS,REZONES Y SUS PARTES,DE FUNDICION,DE HIERRO O DE ACERO 2" xfId="4539"/>
    <cellStyle name="ANCLAS,REZONES Y SUS PARTES,DE FUNDICION,DE HIERRO O DE ACERO 2 2" xfId="4540"/>
    <cellStyle name="ANCLAS,REZONES Y SUS PARTES,DE FUNDICION,DE HIERRO O DE ACERO 3" xfId="4541"/>
    <cellStyle name="ANCLAS,REZONES Y SUS PARTES,DE FUNDICION,DE HIERRO O DE ACERO 3 2" xfId="4542"/>
    <cellStyle name="ANCLAS,REZONES Y SUS PARTES,DE FUNDICION,DE HIERRO O DE ACERO 4" xfId="4543"/>
    <cellStyle name="Bad" xfId="4544"/>
    <cellStyle name="Bad 2" xfId="4545"/>
    <cellStyle name="Bad 3" xfId="4546"/>
    <cellStyle name="Bad 4" xfId="4547"/>
    <cellStyle name="Bad 5" xfId="4548"/>
    <cellStyle name="Buena 10" xfId="4549"/>
    <cellStyle name="Buena 11" xfId="4550"/>
    <cellStyle name="Buena 12" xfId="4551"/>
    <cellStyle name="Buena 13" xfId="4552"/>
    <cellStyle name="Buena 14" xfId="4553"/>
    <cellStyle name="Buena 15" xfId="4554"/>
    <cellStyle name="Buena 16" xfId="4555"/>
    <cellStyle name="Buena 16 2" xfId="4556"/>
    <cellStyle name="Buena 16 3" xfId="4557"/>
    <cellStyle name="Buena 17" xfId="4558"/>
    <cellStyle name="Buena 17 2" xfId="4559"/>
    <cellStyle name="Buena 17 3" xfId="4560"/>
    <cellStyle name="Buena 18" xfId="4561"/>
    <cellStyle name="Buena 18 2" xfId="4562"/>
    <cellStyle name="Buena 18 3" xfId="4563"/>
    <cellStyle name="Buena 19" xfId="4564"/>
    <cellStyle name="Buena 19 2" xfId="4565"/>
    <cellStyle name="Buena 19 3" xfId="4566"/>
    <cellStyle name="Buena 2" xfId="4567"/>
    <cellStyle name="Buena 2 2" xfId="4568"/>
    <cellStyle name="Buena 2 3" xfId="4569"/>
    <cellStyle name="Buena 2 4" xfId="4570"/>
    <cellStyle name="Buena 20" xfId="4571"/>
    <cellStyle name="Buena 20 2" xfId="4572"/>
    <cellStyle name="Buena 20 3" xfId="4573"/>
    <cellStyle name="Buena 21" xfId="4574"/>
    <cellStyle name="Buena 21 2" xfId="4575"/>
    <cellStyle name="Buena 21 3" xfId="4576"/>
    <cellStyle name="Buena 22" xfId="4577"/>
    <cellStyle name="Buena 22 2" xfId="4578"/>
    <cellStyle name="Buena 22 3" xfId="4579"/>
    <cellStyle name="Buena 23" xfId="4580"/>
    <cellStyle name="Buena 23 2" xfId="4581"/>
    <cellStyle name="Buena 23 3" xfId="4582"/>
    <cellStyle name="Buena 24" xfId="4583"/>
    <cellStyle name="Buena 24 2" xfId="4584"/>
    <cellStyle name="Buena 24 3" xfId="4585"/>
    <cellStyle name="Buena 25" xfId="4586"/>
    <cellStyle name="Buena 25 2" xfId="4587"/>
    <cellStyle name="Buena 25 3" xfId="4588"/>
    <cellStyle name="Buena 26" xfId="4589"/>
    <cellStyle name="Buena 26 2" xfId="4590"/>
    <cellStyle name="Buena 27" xfId="4591"/>
    <cellStyle name="Buena 28" xfId="4592"/>
    <cellStyle name="Buena 29" xfId="4593"/>
    <cellStyle name="Buena 3" xfId="4594"/>
    <cellStyle name="Buena 3 2" xfId="4595"/>
    <cellStyle name="Buena 4" xfId="4596"/>
    <cellStyle name="Buena 5" xfId="4597"/>
    <cellStyle name="Buena 5 2" xfId="4598"/>
    <cellStyle name="Buena 5 3" xfId="4599"/>
    <cellStyle name="Buena 6" xfId="4600"/>
    <cellStyle name="Buena 7" xfId="4601"/>
    <cellStyle name="Buena 8" xfId="4602"/>
    <cellStyle name="Buena 9" xfId="4603"/>
    <cellStyle name="Calculation" xfId="4604"/>
    <cellStyle name="Calculation 2" xfId="4605"/>
    <cellStyle name="Calculation 3" xfId="4606"/>
    <cellStyle name="Calculation 4" xfId="4607"/>
    <cellStyle name="Calculation 5" xfId="4608"/>
    <cellStyle name="Cálculo 10" xfId="4609"/>
    <cellStyle name="Cálculo 11" xfId="4610"/>
    <cellStyle name="Cálculo 12" xfId="4611"/>
    <cellStyle name="Cálculo 13" xfId="4612"/>
    <cellStyle name="Cálculo 14" xfId="4613"/>
    <cellStyle name="Cálculo 15" xfId="4614"/>
    <cellStyle name="Cálculo 16" xfId="4615"/>
    <cellStyle name="Cálculo 16 2" xfId="4616"/>
    <cellStyle name="Cálculo 16 3" xfId="4617"/>
    <cellStyle name="Cálculo 17" xfId="4618"/>
    <cellStyle name="Cálculo 17 2" xfId="4619"/>
    <cellStyle name="Cálculo 17 3" xfId="4620"/>
    <cellStyle name="Cálculo 18" xfId="4621"/>
    <cellStyle name="Cálculo 18 2" xfId="4622"/>
    <cellStyle name="Cálculo 18 3" xfId="4623"/>
    <cellStyle name="Cálculo 19" xfId="4624"/>
    <cellStyle name="Cálculo 19 2" xfId="4625"/>
    <cellStyle name="Cálculo 19 3" xfId="4626"/>
    <cellStyle name="Cálculo 2" xfId="4627"/>
    <cellStyle name="Cálculo 2 2" xfId="4628"/>
    <cellStyle name="Cálculo 2 3" xfId="4629"/>
    <cellStyle name="Cálculo 20" xfId="4630"/>
    <cellStyle name="Cálculo 20 2" xfId="4631"/>
    <cellStyle name="Cálculo 20 3" xfId="4632"/>
    <cellStyle name="Cálculo 21" xfId="4633"/>
    <cellStyle name="Cálculo 21 2" xfId="4634"/>
    <cellStyle name="Cálculo 21 3" xfId="4635"/>
    <cellStyle name="Cálculo 22" xfId="4636"/>
    <cellStyle name="Cálculo 22 2" xfId="4637"/>
    <cellStyle name="Cálculo 22 3" xfId="4638"/>
    <cellStyle name="Cálculo 23" xfId="4639"/>
    <cellStyle name="Cálculo 23 2" xfId="4640"/>
    <cellStyle name="Cálculo 23 3" xfId="4641"/>
    <cellStyle name="Cálculo 24" xfId="4642"/>
    <cellStyle name="Cálculo 24 2" xfId="4643"/>
    <cellStyle name="Cálculo 24 3" xfId="4644"/>
    <cellStyle name="Cálculo 25" xfId="4645"/>
    <cellStyle name="Cálculo 25 2" xfId="4646"/>
    <cellStyle name="Cálculo 25 3" xfId="4647"/>
    <cellStyle name="Cálculo 26" xfId="4648"/>
    <cellStyle name="Cálculo 26 2" xfId="4649"/>
    <cellStyle name="Cálculo 27" xfId="4650"/>
    <cellStyle name="Cálculo 28" xfId="4651"/>
    <cellStyle name="Cálculo 29" xfId="4652"/>
    <cellStyle name="Cálculo 3" xfId="4653"/>
    <cellStyle name="Cálculo 3 2" xfId="4654"/>
    <cellStyle name="Cálculo 4" xfId="4655"/>
    <cellStyle name="Cálculo 5" xfId="4656"/>
    <cellStyle name="Cálculo 5 2" xfId="4657"/>
    <cellStyle name="Cálculo 5 3" xfId="4658"/>
    <cellStyle name="Cálculo 6" xfId="4659"/>
    <cellStyle name="Cálculo 7" xfId="4660"/>
    <cellStyle name="Cálculo 8" xfId="4661"/>
    <cellStyle name="Cálculo 9" xfId="4662"/>
    <cellStyle name="Cancel" xfId="4663"/>
    <cellStyle name="Cancel 2" xfId="4664"/>
    <cellStyle name="Cancel 2 2" xfId="4665"/>
    <cellStyle name="Cancel 2 2 2" xfId="4666"/>
    <cellStyle name="Cancel 2 2 2 2" xfId="4667"/>
    <cellStyle name="Cancel 2 2 2 2 2" xfId="4668"/>
    <cellStyle name="Cancel 2 2 2 2 2 2" xfId="4669"/>
    <cellStyle name="Cancel 2 2 2 2 3" xfId="4670"/>
    <cellStyle name="Cancel 2 2 2 2 3 2" xfId="4671"/>
    <cellStyle name="Cancel 2 2 2 2 4" xfId="4672"/>
    <cellStyle name="Cancel 2 2 3" xfId="4673"/>
    <cellStyle name="Cancel 2 2 3 2" xfId="4674"/>
    <cellStyle name="Cancel 2 2 4" xfId="4675"/>
    <cellStyle name="Cancel 2 2 4 2" xfId="4676"/>
    <cellStyle name="Cancel 2 2 5" xfId="4677"/>
    <cellStyle name="Cancel 2 3" xfId="4678"/>
    <cellStyle name="Cancel 2 3 2" xfId="4679"/>
    <cellStyle name="Cancel 2 3 2 2" xfId="4680"/>
    <cellStyle name="Cancel 2 3 3" xfId="4681"/>
    <cellStyle name="Cancel 2 3 3 2" xfId="4682"/>
    <cellStyle name="Cancel 2 3 4" xfId="4683"/>
    <cellStyle name="Cancel 3" xfId="4684"/>
    <cellStyle name="Cancel 3 2" xfId="4685"/>
    <cellStyle name="Cancel 3 2 2" xfId="4686"/>
    <cellStyle name="Cancel 3 2 2 2" xfId="4687"/>
    <cellStyle name="Cancel 3 2 3" xfId="4688"/>
    <cellStyle name="Cancel 3 2 3 2" xfId="4689"/>
    <cellStyle name="Cancel 3 2 4" xfId="4690"/>
    <cellStyle name="Cancel 4" xfId="4691"/>
    <cellStyle name="Cancel 4 2" xfId="4692"/>
    <cellStyle name="Cancel 5" xfId="4693"/>
    <cellStyle name="Cancel 5 2" xfId="4694"/>
    <cellStyle name="Cancel 6" xfId="4695"/>
    <cellStyle name="Cancel 7" xfId="4696"/>
    <cellStyle name="Cancel 8" xfId="4697"/>
    <cellStyle name="Celda de comprobación 10" xfId="4698"/>
    <cellStyle name="Celda de comprobación 11" xfId="4699"/>
    <cellStyle name="Celda de comprobación 12" xfId="4700"/>
    <cellStyle name="Celda de comprobación 13" xfId="4701"/>
    <cellStyle name="Celda de comprobación 14" xfId="4702"/>
    <cellStyle name="Celda de comprobación 15" xfId="4703"/>
    <cellStyle name="Celda de comprobación 16" xfId="4704"/>
    <cellStyle name="Celda de comprobación 16 2" xfId="4705"/>
    <cellStyle name="Celda de comprobación 16 3" xfId="4706"/>
    <cellStyle name="Celda de comprobación 17" xfId="4707"/>
    <cellStyle name="Celda de comprobación 17 2" xfId="4708"/>
    <cellStyle name="Celda de comprobación 17 3" xfId="4709"/>
    <cellStyle name="Celda de comprobación 18" xfId="4710"/>
    <cellStyle name="Celda de comprobación 18 2" xfId="4711"/>
    <cellStyle name="Celda de comprobación 18 3" xfId="4712"/>
    <cellStyle name="Celda de comprobación 19" xfId="4713"/>
    <cellStyle name="Celda de comprobación 19 2" xfId="4714"/>
    <cellStyle name="Celda de comprobación 19 3" xfId="4715"/>
    <cellStyle name="Celda de comprobación 2" xfId="4716"/>
    <cellStyle name="Celda de comprobación 2 2" xfId="4717"/>
    <cellStyle name="Celda de comprobación 2 3" xfId="4718"/>
    <cellStyle name="Celda de comprobación 2 4" xfId="4719"/>
    <cellStyle name="Celda de comprobación 20" xfId="4720"/>
    <cellStyle name="Celda de comprobación 20 2" xfId="4721"/>
    <cellStyle name="Celda de comprobación 20 3" xfId="4722"/>
    <cellStyle name="Celda de comprobación 21" xfId="4723"/>
    <cellStyle name="Celda de comprobación 21 2" xfId="4724"/>
    <cellStyle name="Celda de comprobación 21 3" xfId="4725"/>
    <cellStyle name="Celda de comprobación 22" xfId="4726"/>
    <cellStyle name="Celda de comprobación 22 2" xfId="4727"/>
    <cellStyle name="Celda de comprobación 22 3" xfId="4728"/>
    <cellStyle name="Celda de comprobación 23" xfId="4729"/>
    <cellStyle name="Celda de comprobación 23 2" xfId="4730"/>
    <cellStyle name="Celda de comprobación 23 3" xfId="4731"/>
    <cellStyle name="Celda de comprobación 24" xfId="4732"/>
    <cellStyle name="Celda de comprobación 24 2" xfId="4733"/>
    <cellStyle name="Celda de comprobación 24 3" xfId="4734"/>
    <cellStyle name="Celda de comprobación 25" xfId="4735"/>
    <cellStyle name="Celda de comprobación 25 2" xfId="4736"/>
    <cellStyle name="Celda de comprobación 25 3" xfId="4737"/>
    <cellStyle name="Celda de comprobación 26" xfId="4738"/>
    <cellStyle name="Celda de comprobación 26 2" xfId="4739"/>
    <cellStyle name="Celda de comprobación 27" xfId="4740"/>
    <cellStyle name="Celda de comprobación 28" xfId="4741"/>
    <cellStyle name="Celda de comprobación 29" xfId="4742"/>
    <cellStyle name="Celda de comprobación 3" xfId="4743"/>
    <cellStyle name="Celda de comprobación 3 2" xfId="4744"/>
    <cellStyle name="Celda de comprobación 4" xfId="4745"/>
    <cellStyle name="Celda de comprobación 5" xfId="4746"/>
    <cellStyle name="Celda de comprobación 5 2" xfId="4747"/>
    <cellStyle name="Celda de comprobación 5 3" xfId="4748"/>
    <cellStyle name="Celda de comprobación 6" xfId="4749"/>
    <cellStyle name="Celda de comprobación 7" xfId="4750"/>
    <cellStyle name="Celda de comprobación 8" xfId="4751"/>
    <cellStyle name="Celda de comprobación 9" xfId="4752"/>
    <cellStyle name="Celda vinculada 10" xfId="4753"/>
    <cellStyle name="Celda vinculada 11" xfId="4754"/>
    <cellStyle name="Celda vinculada 12" xfId="4755"/>
    <cellStyle name="Celda vinculada 13" xfId="4756"/>
    <cellStyle name="Celda vinculada 14" xfId="4757"/>
    <cellStyle name="Celda vinculada 15" xfId="4758"/>
    <cellStyle name="Celda vinculada 16" xfId="4759"/>
    <cellStyle name="Celda vinculada 16 2" xfId="4760"/>
    <cellStyle name="Celda vinculada 16 2 2" xfId="4761"/>
    <cellStyle name="Celda vinculada 17" xfId="4762"/>
    <cellStyle name="Celda vinculada 18" xfId="4763"/>
    <cellStyle name="Celda vinculada 19" xfId="4764"/>
    <cellStyle name="Celda vinculada 2" xfId="4765"/>
    <cellStyle name="Celda vinculada 2 2" xfId="4766"/>
    <cellStyle name="Celda vinculada 2 3" xfId="4767"/>
    <cellStyle name="Celda vinculada 2 4" xfId="4768"/>
    <cellStyle name="Celda vinculada 3" xfId="4769"/>
    <cellStyle name="Celda vinculada 3 2" xfId="4770"/>
    <cellStyle name="Celda vinculada 3 3" xfId="4771"/>
    <cellStyle name="Celda vinculada 3 4" xfId="4772"/>
    <cellStyle name="Celda vinculada 4" xfId="4773"/>
    <cellStyle name="Celda vinculada 5" xfId="4774"/>
    <cellStyle name="Celda vinculada 6" xfId="4775"/>
    <cellStyle name="Celda vinculada 7" xfId="4776"/>
    <cellStyle name="Celda vinculada 8" xfId="4777"/>
    <cellStyle name="Celda vinculada 9" xfId="4778"/>
    <cellStyle name="Check Cell" xfId="4779"/>
    <cellStyle name="Check Cell 2" xfId="4780"/>
    <cellStyle name="Check Cell 3" xfId="4781"/>
    <cellStyle name="Check Cell 4" xfId="4782"/>
    <cellStyle name="Check Cell 5" xfId="4783"/>
    <cellStyle name="Comma_Sheet1" xfId="4784"/>
    <cellStyle name="Date" xfId="4785"/>
    <cellStyle name="Date 2" xfId="4786"/>
    <cellStyle name="Date 2 2" xfId="4787"/>
    <cellStyle name="Date 3" xfId="4788"/>
    <cellStyle name="Date 3 2" xfId="4789"/>
    <cellStyle name="Date 4" xfId="4790"/>
    <cellStyle name="Diseño" xfId="4791"/>
    <cellStyle name="Diseño 2" xfId="4792"/>
    <cellStyle name="Diseño 2 2" xfId="4793"/>
    <cellStyle name="Diseño 2 2 2" xfId="4794"/>
    <cellStyle name="Diseño 2 3" xfId="4795"/>
    <cellStyle name="Diseño 2 3 2" xfId="4796"/>
    <cellStyle name="Diseño 2 4" xfId="4797"/>
    <cellStyle name="Diseño 2 5" xfId="4798"/>
    <cellStyle name="Diseño 3" xfId="4799"/>
    <cellStyle name="Diseño 3 2" xfId="4800"/>
    <cellStyle name="Diseño 3 3" xfId="4801"/>
    <cellStyle name="Diseño 3 4" xfId="4802"/>
    <cellStyle name="Diseño 4" xfId="4803"/>
    <cellStyle name="Diseño 4 2" xfId="4804"/>
    <cellStyle name="Diseño 4 3" xfId="4805"/>
    <cellStyle name="Diseño 4 4" xfId="4806"/>
    <cellStyle name="Diseño 5" xfId="4807"/>
    <cellStyle name="Diseño 6" xfId="4808"/>
    <cellStyle name="Diseño_base" xfId="4809"/>
    <cellStyle name="Emphasis 1" xfId="4810"/>
    <cellStyle name="Emphasis 1 2" xfId="4811"/>
    <cellStyle name="Emphasis 1 3" xfId="4812"/>
    <cellStyle name="Emphasis 1 4" xfId="4813"/>
    <cellStyle name="Emphasis 2" xfId="4814"/>
    <cellStyle name="Emphasis 2 2" xfId="4815"/>
    <cellStyle name="Emphasis 2 3" xfId="4816"/>
    <cellStyle name="Emphasis 2 4" xfId="4817"/>
    <cellStyle name="Emphasis 3" xfId="4818"/>
    <cellStyle name="Emphasis 3 2" xfId="4819"/>
    <cellStyle name="Emphasis 3 3" xfId="4820"/>
    <cellStyle name="Encabezado 4 10" xfId="4821"/>
    <cellStyle name="Encabezado 4 11" xfId="4822"/>
    <cellStyle name="Encabezado 4 12" xfId="4823"/>
    <cellStyle name="Encabezado 4 13" xfId="4824"/>
    <cellStyle name="Encabezado 4 14" xfId="4825"/>
    <cellStyle name="Encabezado 4 15" xfId="4826"/>
    <cellStyle name="Encabezado 4 16" xfId="4827"/>
    <cellStyle name="Encabezado 4 17" xfId="4828"/>
    <cellStyle name="Encabezado 4 2" xfId="4829"/>
    <cellStyle name="Encabezado 4 2 2" xfId="4830"/>
    <cellStyle name="Encabezado 4 2 3" xfId="4831"/>
    <cellStyle name="Encabezado 4 2 4" xfId="4832"/>
    <cellStyle name="Encabezado 4 3" xfId="4833"/>
    <cellStyle name="Encabezado 4 3 2" xfId="4834"/>
    <cellStyle name="Encabezado 4 3 3" xfId="4835"/>
    <cellStyle name="Encabezado 4 3 4" xfId="4836"/>
    <cellStyle name="Encabezado 4 4" xfId="4837"/>
    <cellStyle name="Encabezado 4 5" xfId="4838"/>
    <cellStyle name="Encabezado 4 6" xfId="4839"/>
    <cellStyle name="Encabezado 4 7" xfId="4840"/>
    <cellStyle name="Encabezado 4 8" xfId="4841"/>
    <cellStyle name="Encabezado 4 9" xfId="4842"/>
    <cellStyle name="Énfasis1 10" xfId="4843"/>
    <cellStyle name="Énfasis1 11" xfId="4844"/>
    <cellStyle name="Énfasis1 12" xfId="4845"/>
    <cellStyle name="Énfasis1 13" xfId="4846"/>
    <cellStyle name="Énfasis1 14" xfId="4847"/>
    <cellStyle name="Énfasis1 15" xfId="4848"/>
    <cellStyle name="Énfasis1 16" xfId="4849"/>
    <cellStyle name="Énfasis1 16 2" xfId="4850"/>
    <cellStyle name="Énfasis1 16 3" xfId="4851"/>
    <cellStyle name="Énfasis1 17" xfId="4852"/>
    <cellStyle name="Énfasis1 17 2" xfId="4853"/>
    <cellStyle name="Énfasis1 17 3" xfId="4854"/>
    <cellStyle name="Énfasis1 18" xfId="4855"/>
    <cellStyle name="Énfasis1 18 2" xfId="4856"/>
    <cellStyle name="Énfasis1 18 3" xfId="4857"/>
    <cellStyle name="Énfasis1 19" xfId="4858"/>
    <cellStyle name="Énfasis1 19 2" xfId="4859"/>
    <cellStyle name="Énfasis1 19 3" xfId="4860"/>
    <cellStyle name="Énfasis1 2" xfId="4861"/>
    <cellStyle name="Énfasis1 2 2" xfId="4862"/>
    <cellStyle name="Énfasis1 20" xfId="4863"/>
    <cellStyle name="Énfasis1 20 2" xfId="4864"/>
    <cellStyle name="Énfasis1 20 3" xfId="4865"/>
    <cellStyle name="Énfasis1 21" xfId="4866"/>
    <cellStyle name="Énfasis1 21 2" xfId="4867"/>
    <cellStyle name="Énfasis1 21 3" xfId="4868"/>
    <cellStyle name="Énfasis1 22" xfId="4869"/>
    <cellStyle name="Énfasis1 22 2" xfId="4870"/>
    <cellStyle name="Énfasis1 22 3" xfId="4871"/>
    <cellStyle name="Énfasis1 23" xfId="4872"/>
    <cellStyle name="Énfasis1 23 2" xfId="4873"/>
    <cellStyle name="Énfasis1 23 3" xfId="4874"/>
    <cellStyle name="Énfasis1 24" xfId="4875"/>
    <cellStyle name="Énfasis1 24 2" xfId="4876"/>
    <cellStyle name="Énfasis1 24 3" xfId="4877"/>
    <cellStyle name="Énfasis1 25" xfId="4878"/>
    <cellStyle name="Énfasis1 25 2" xfId="4879"/>
    <cellStyle name="Énfasis1 25 3" xfId="4880"/>
    <cellStyle name="Énfasis1 26" xfId="4881"/>
    <cellStyle name="Énfasis1 26 2" xfId="4882"/>
    <cellStyle name="Énfasis1 27" xfId="4883"/>
    <cellStyle name="Énfasis1 28" xfId="4884"/>
    <cellStyle name="Énfasis1 29" xfId="4885"/>
    <cellStyle name="Énfasis1 3" xfId="4886"/>
    <cellStyle name="Énfasis1 4" xfId="4887"/>
    <cellStyle name="Énfasis1 5" xfId="4888"/>
    <cellStyle name="Énfasis1 5 2" xfId="4889"/>
    <cellStyle name="Énfasis1 5 3" xfId="4890"/>
    <cellStyle name="Énfasis1 6" xfId="4891"/>
    <cellStyle name="Énfasis1 7" xfId="4892"/>
    <cellStyle name="Énfasis1 8" xfId="4893"/>
    <cellStyle name="Énfasis1 9" xfId="4894"/>
    <cellStyle name="Énfasis2 10" xfId="4895"/>
    <cellStyle name="Énfasis2 11" xfId="4896"/>
    <cellStyle name="Énfasis2 12" xfId="4897"/>
    <cellStyle name="Énfasis2 13" xfId="4898"/>
    <cellStyle name="Énfasis2 14" xfId="4899"/>
    <cellStyle name="Énfasis2 15" xfId="4900"/>
    <cellStyle name="Énfasis2 16" xfId="4901"/>
    <cellStyle name="Énfasis2 16 2" xfId="4902"/>
    <cellStyle name="Énfasis2 16 3" xfId="4903"/>
    <cellStyle name="Énfasis2 17" xfId="4904"/>
    <cellStyle name="Énfasis2 17 2" xfId="4905"/>
    <cellStyle name="Énfasis2 17 3" xfId="4906"/>
    <cellStyle name="Énfasis2 18" xfId="4907"/>
    <cellStyle name="Énfasis2 18 2" xfId="4908"/>
    <cellStyle name="Énfasis2 18 3" xfId="4909"/>
    <cellStyle name="Énfasis2 19" xfId="4910"/>
    <cellStyle name="Énfasis2 19 2" xfId="4911"/>
    <cellStyle name="Énfasis2 19 3" xfId="4912"/>
    <cellStyle name="Énfasis2 2" xfId="4913"/>
    <cellStyle name="Énfasis2 2 2" xfId="4914"/>
    <cellStyle name="Énfasis2 2 3" xfId="4915"/>
    <cellStyle name="Énfasis2 2 4" xfId="4916"/>
    <cellStyle name="Énfasis2 20" xfId="4917"/>
    <cellStyle name="Énfasis2 20 2" xfId="4918"/>
    <cellStyle name="Énfasis2 20 3" xfId="4919"/>
    <cellStyle name="Énfasis2 21" xfId="4920"/>
    <cellStyle name="Énfasis2 21 2" xfId="4921"/>
    <cellStyle name="Énfasis2 21 3" xfId="4922"/>
    <cellStyle name="Énfasis2 22" xfId="4923"/>
    <cellStyle name="Énfasis2 22 2" xfId="4924"/>
    <cellStyle name="Énfasis2 22 3" xfId="4925"/>
    <cellStyle name="Énfasis2 23" xfId="4926"/>
    <cellStyle name="Énfasis2 23 2" xfId="4927"/>
    <cellStyle name="Énfasis2 23 3" xfId="4928"/>
    <cellStyle name="Énfasis2 24" xfId="4929"/>
    <cellStyle name="Énfasis2 24 2" xfId="4930"/>
    <cellStyle name="Énfasis2 24 3" xfId="4931"/>
    <cellStyle name="Énfasis2 25" xfId="4932"/>
    <cellStyle name="Énfasis2 25 2" xfId="4933"/>
    <cellStyle name="Énfasis2 25 3" xfId="4934"/>
    <cellStyle name="Énfasis2 26" xfId="4935"/>
    <cellStyle name="Énfasis2 26 2" xfId="4936"/>
    <cellStyle name="Énfasis2 27" xfId="4937"/>
    <cellStyle name="Énfasis2 28" xfId="4938"/>
    <cellStyle name="Énfasis2 29" xfId="4939"/>
    <cellStyle name="Énfasis2 3" xfId="4940"/>
    <cellStyle name="Énfasis2 3 2" xfId="4941"/>
    <cellStyle name="Énfasis2 4" xfId="4942"/>
    <cellStyle name="Énfasis2 5" xfId="4943"/>
    <cellStyle name="Énfasis2 5 2" xfId="4944"/>
    <cellStyle name="Énfasis2 5 3" xfId="4945"/>
    <cellStyle name="Énfasis2 6" xfId="4946"/>
    <cellStyle name="Énfasis2 7" xfId="4947"/>
    <cellStyle name="Énfasis2 8" xfId="4948"/>
    <cellStyle name="Énfasis2 9" xfId="4949"/>
    <cellStyle name="Énfasis3 10" xfId="4950"/>
    <cellStyle name="Énfasis3 11" xfId="4951"/>
    <cellStyle name="Énfasis3 12" xfId="4952"/>
    <cellStyle name="Énfasis3 13" xfId="4953"/>
    <cellStyle name="Énfasis3 14" xfId="4954"/>
    <cellStyle name="Énfasis3 15" xfId="4955"/>
    <cellStyle name="Énfasis3 16" xfId="4956"/>
    <cellStyle name="Énfasis3 16 2" xfId="4957"/>
    <cellStyle name="Énfasis3 16 3" xfId="4958"/>
    <cellStyle name="Énfasis3 17" xfId="4959"/>
    <cellStyle name="Énfasis3 17 2" xfId="4960"/>
    <cellStyle name="Énfasis3 17 3" xfId="4961"/>
    <cellStyle name="Énfasis3 18" xfId="4962"/>
    <cellStyle name="Énfasis3 18 2" xfId="4963"/>
    <cellStyle name="Énfasis3 18 3" xfId="4964"/>
    <cellStyle name="Énfasis3 19" xfId="4965"/>
    <cellStyle name="Énfasis3 19 2" xfId="4966"/>
    <cellStyle name="Énfasis3 19 3" xfId="4967"/>
    <cellStyle name="Énfasis3 2" xfId="4968"/>
    <cellStyle name="Énfasis3 2 2" xfId="4969"/>
    <cellStyle name="Énfasis3 20" xfId="4970"/>
    <cellStyle name="Énfasis3 20 2" xfId="4971"/>
    <cellStyle name="Énfasis3 20 3" xfId="4972"/>
    <cellStyle name="Énfasis3 21" xfId="4973"/>
    <cellStyle name="Énfasis3 21 2" xfId="4974"/>
    <cellStyle name="Énfasis3 21 3" xfId="4975"/>
    <cellStyle name="Énfasis3 22" xfId="4976"/>
    <cellStyle name="Énfasis3 22 2" xfId="4977"/>
    <cellStyle name="Énfasis3 22 3" xfId="4978"/>
    <cellStyle name="Énfasis3 23" xfId="4979"/>
    <cellStyle name="Énfasis3 23 2" xfId="4980"/>
    <cellStyle name="Énfasis3 23 3" xfId="4981"/>
    <cellStyle name="Énfasis3 24" xfId="4982"/>
    <cellStyle name="Énfasis3 24 2" xfId="4983"/>
    <cellStyle name="Énfasis3 24 3" xfId="4984"/>
    <cellStyle name="Énfasis3 25" xfId="4985"/>
    <cellStyle name="Énfasis3 25 2" xfId="4986"/>
    <cellStyle name="Énfasis3 25 3" xfId="4987"/>
    <cellStyle name="Énfasis3 26" xfId="4988"/>
    <cellStyle name="Énfasis3 26 2" xfId="4989"/>
    <cellStyle name="Énfasis3 27" xfId="4990"/>
    <cellStyle name="Énfasis3 28" xfId="4991"/>
    <cellStyle name="Énfasis3 29" xfId="4992"/>
    <cellStyle name="Énfasis3 3" xfId="4993"/>
    <cellStyle name="Énfasis3 4" xfId="4994"/>
    <cellStyle name="Énfasis3 5" xfId="4995"/>
    <cellStyle name="Énfasis3 5 2" xfId="4996"/>
    <cellStyle name="Énfasis3 5 3" xfId="4997"/>
    <cellStyle name="Énfasis3 6" xfId="4998"/>
    <cellStyle name="Énfasis3 7" xfId="4999"/>
    <cellStyle name="Énfasis3 8" xfId="5000"/>
    <cellStyle name="Énfasis3 9" xfId="5001"/>
    <cellStyle name="Énfasis4 10" xfId="5002"/>
    <cellStyle name="Énfasis4 11" xfId="5003"/>
    <cellStyle name="Énfasis4 12" xfId="5004"/>
    <cellStyle name="Énfasis4 13" xfId="5005"/>
    <cellStyle name="Énfasis4 14" xfId="5006"/>
    <cellStyle name="Énfasis4 15" xfId="5007"/>
    <cellStyle name="Énfasis4 16" xfId="5008"/>
    <cellStyle name="Énfasis4 16 2" xfId="5009"/>
    <cellStyle name="Énfasis4 16 3" xfId="5010"/>
    <cellStyle name="Énfasis4 17" xfId="5011"/>
    <cellStyle name="Énfasis4 17 2" xfId="5012"/>
    <cellStyle name="Énfasis4 17 3" xfId="5013"/>
    <cellStyle name="Énfasis4 18" xfId="5014"/>
    <cellStyle name="Énfasis4 18 2" xfId="5015"/>
    <cellStyle name="Énfasis4 18 3" xfId="5016"/>
    <cellStyle name="Énfasis4 19" xfId="5017"/>
    <cellStyle name="Énfasis4 19 2" xfId="5018"/>
    <cellStyle name="Énfasis4 19 3" xfId="5019"/>
    <cellStyle name="Énfasis4 2" xfId="5020"/>
    <cellStyle name="Énfasis4 2 2" xfId="5021"/>
    <cellStyle name="Énfasis4 2 3" xfId="5022"/>
    <cellStyle name="Énfasis4 20" xfId="5023"/>
    <cellStyle name="Énfasis4 20 2" xfId="5024"/>
    <cellStyle name="Énfasis4 20 3" xfId="5025"/>
    <cellStyle name="Énfasis4 21" xfId="5026"/>
    <cellStyle name="Énfasis4 21 2" xfId="5027"/>
    <cellStyle name="Énfasis4 21 3" xfId="5028"/>
    <cellStyle name="Énfasis4 22" xfId="5029"/>
    <cellStyle name="Énfasis4 22 2" xfId="5030"/>
    <cellStyle name="Énfasis4 22 3" xfId="5031"/>
    <cellStyle name="Énfasis4 23" xfId="5032"/>
    <cellStyle name="Énfasis4 23 2" xfId="5033"/>
    <cellStyle name="Énfasis4 23 3" xfId="5034"/>
    <cellStyle name="Énfasis4 24" xfId="5035"/>
    <cellStyle name="Énfasis4 24 2" xfId="5036"/>
    <cellStyle name="Énfasis4 24 3" xfId="5037"/>
    <cellStyle name="Énfasis4 25" xfId="5038"/>
    <cellStyle name="Énfasis4 25 2" xfId="5039"/>
    <cellStyle name="Énfasis4 25 3" xfId="5040"/>
    <cellStyle name="Énfasis4 26" xfId="5041"/>
    <cellStyle name="Énfasis4 26 2" xfId="5042"/>
    <cellStyle name="Énfasis4 27" xfId="5043"/>
    <cellStyle name="Énfasis4 28" xfId="5044"/>
    <cellStyle name="Énfasis4 29" xfId="5045"/>
    <cellStyle name="Énfasis4 3" xfId="5046"/>
    <cellStyle name="Énfasis4 3 2" xfId="5047"/>
    <cellStyle name="Énfasis4 4" xfId="5048"/>
    <cellStyle name="Énfasis4 5" xfId="5049"/>
    <cellStyle name="Énfasis4 5 2" xfId="5050"/>
    <cellStyle name="Énfasis4 5 3" xfId="5051"/>
    <cellStyle name="Énfasis4 6" xfId="5052"/>
    <cellStyle name="Énfasis4 7" xfId="5053"/>
    <cellStyle name="Énfasis4 8" xfId="5054"/>
    <cellStyle name="Énfasis4 9" xfId="5055"/>
    <cellStyle name="Énfasis5 10" xfId="5056"/>
    <cellStyle name="Énfasis5 11" xfId="5057"/>
    <cellStyle name="Énfasis5 12" xfId="5058"/>
    <cellStyle name="Énfasis5 13" xfId="5059"/>
    <cellStyle name="Énfasis5 14" xfId="5060"/>
    <cellStyle name="Énfasis5 15" xfId="5061"/>
    <cellStyle name="Énfasis5 16" xfId="5062"/>
    <cellStyle name="Énfasis5 16 2" xfId="5063"/>
    <cellStyle name="Énfasis5 16 3" xfId="5064"/>
    <cellStyle name="Énfasis5 17" xfId="5065"/>
    <cellStyle name="Énfasis5 17 2" xfId="5066"/>
    <cellStyle name="Énfasis5 17 3" xfId="5067"/>
    <cellStyle name="Énfasis5 18" xfId="5068"/>
    <cellStyle name="Énfasis5 18 2" xfId="5069"/>
    <cellStyle name="Énfasis5 18 3" xfId="5070"/>
    <cellStyle name="Énfasis5 19" xfId="5071"/>
    <cellStyle name="Énfasis5 19 2" xfId="5072"/>
    <cellStyle name="Énfasis5 19 3" xfId="5073"/>
    <cellStyle name="Énfasis5 2" xfId="5074"/>
    <cellStyle name="Énfasis5 2 2" xfId="5075"/>
    <cellStyle name="Énfasis5 2 3" xfId="5076"/>
    <cellStyle name="Énfasis5 20" xfId="5077"/>
    <cellStyle name="Énfasis5 20 2" xfId="5078"/>
    <cellStyle name="Énfasis5 20 3" xfId="5079"/>
    <cellStyle name="Énfasis5 21" xfId="5080"/>
    <cellStyle name="Énfasis5 21 2" xfId="5081"/>
    <cellStyle name="Énfasis5 21 3" xfId="5082"/>
    <cellStyle name="Énfasis5 22" xfId="5083"/>
    <cellStyle name="Énfasis5 22 2" xfId="5084"/>
    <cellStyle name="Énfasis5 22 3" xfId="5085"/>
    <cellStyle name="Énfasis5 23" xfId="5086"/>
    <cellStyle name="Énfasis5 23 2" xfId="5087"/>
    <cellStyle name="Énfasis5 23 3" xfId="5088"/>
    <cellStyle name="Énfasis5 24" xfId="5089"/>
    <cellStyle name="Énfasis5 24 2" xfId="5090"/>
    <cellStyle name="Énfasis5 24 3" xfId="5091"/>
    <cellStyle name="Énfasis5 25" xfId="5092"/>
    <cellStyle name="Énfasis5 25 2" xfId="5093"/>
    <cellStyle name="Énfasis5 25 3" xfId="5094"/>
    <cellStyle name="Énfasis5 26" xfId="5095"/>
    <cellStyle name="Énfasis5 26 2" xfId="5096"/>
    <cellStyle name="Énfasis5 27" xfId="5097"/>
    <cellStyle name="Énfasis5 28" xfId="5098"/>
    <cellStyle name="Énfasis5 29" xfId="5099"/>
    <cellStyle name="Énfasis5 3" xfId="5100"/>
    <cellStyle name="Énfasis5 3 2" xfId="5101"/>
    <cellStyle name="Énfasis5 4" xfId="5102"/>
    <cellStyle name="Énfasis5 5" xfId="5103"/>
    <cellStyle name="Énfasis5 5 2" xfId="5104"/>
    <cellStyle name="Énfasis5 5 3" xfId="5105"/>
    <cellStyle name="Énfasis5 6" xfId="5106"/>
    <cellStyle name="Énfasis5 7" xfId="5107"/>
    <cellStyle name="Énfasis5 8" xfId="5108"/>
    <cellStyle name="Énfasis5 9" xfId="5109"/>
    <cellStyle name="Énfasis6 10" xfId="5110"/>
    <cellStyle name="Énfasis6 11" xfId="5111"/>
    <cellStyle name="Énfasis6 12" xfId="5112"/>
    <cellStyle name="Énfasis6 13" xfId="5113"/>
    <cellStyle name="Énfasis6 14" xfId="5114"/>
    <cellStyle name="Énfasis6 15" xfId="5115"/>
    <cellStyle name="Énfasis6 16" xfId="5116"/>
    <cellStyle name="Énfasis6 16 2" xfId="5117"/>
    <cellStyle name="Énfasis6 16 3" xfId="5118"/>
    <cellStyle name="Énfasis6 17" xfId="5119"/>
    <cellStyle name="Énfasis6 17 2" xfId="5120"/>
    <cellStyle name="Énfasis6 17 3" xfId="5121"/>
    <cellStyle name="Énfasis6 18" xfId="5122"/>
    <cellStyle name="Énfasis6 18 2" xfId="5123"/>
    <cellStyle name="Énfasis6 18 3" xfId="5124"/>
    <cellStyle name="Énfasis6 19" xfId="5125"/>
    <cellStyle name="Énfasis6 19 2" xfId="5126"/>
    <cellStyle name="Énfasis6 19 3" xfId="5127"/>
    <cellStyle name="Énfasis6 2" xfId="5128"/>
    <cellStyle name="Énfasis6 2 2" xfId="5129"/>
    <cellStyle name="Énfasis6 20" xfId="5130"/>
    <cellStyle name="Énfasis6 20 2" xfId="5131"/>
    <cellStyle name="Énfasis6 20 3" xfId="5132"/>
    <cellStyle name="Énfasis6 21" xfId="5133"/>
    <cellStyle name="Énfasis6 21 2" xfId="5134"/>
    <cellStyle name="Énfasis6 21 3" xfId="5135"/>
    <cellStyle name="Énfasis6 22" xfId="5136"/>
    <cellStyle name="Énfasis6 22 2" xfId="5137"/>
    <cellStyle name="Énfasis6 22 3" xfId="5138"/>
    <cellStyle name="Énfasis6 23" xfId="5139"/>
    <cellStyle name="Énfasis6 23 2" xfId="5140"/>
    <cellStyle name="Énfasis6 23 3" xfId="5141"/>
    <cellStyle name="Énfasis6 24" xfId="5142"/>
    <cellStyle name="Énfasis6 24 2" xfId="5143"/>
    <cellStyle name="Énfasis6 24 3" xfId="5144"/>
    <cellStyle name="Énfasis6 25" xfId="5145"/>
    <cellStyle name="Énfasis6 25 2" xfId="5146"/>
    <cellStyle name="Énfasis6 25 3" xfId="5147"/>
    <cellStyle name="Énfasis6 26" xfId="5148"/>
    <cellStyle name="Énfasis6 26 2" xfId="5149"/>
    <cellStyle name="Énfasis6 27" xfId="5150"/>
    <cellStyle name="Énfasis6 28" xfId="5151"/>
    <cellStyle name="Énfasis6 29" xfId="5152"/>
    <cellStyle name="Énfasis6 3" xfId="5153"/>
    <cellStyle name="Énfasis6 4" xfId="5154"/>
    <cellStyle name="Énfasis6 5" xfId="5155"/>
    <cellStyle name="Énfasis6 5 2" xfId="5156"/>
    <cellStyle name="Énfasis6 5 3" xfId="5157"/>
    <cellStyle name="Énfasis6 6" xfId="5158"/>
    <cellStyle name="Énfasis6 7" xfId="5159"/>
    <cellStyle name="Énfasis6 8" xfId="5160"/>
    <cellStyle name="Énfasis6 9" xfId="5161"/>
    <cellStyle name="Entrada 10" xfId="5162"/>
    <cellStyle name="Entrada 11" xfId="5163"/>
    <cellStyle name="Entrada 12" xfId="5164"/>
    <cellStyle name="Entrada 13" xfId="5165"/>
    <cellStyle name="Entrada 14" xfId="5166"/>
    <cellStyle name="Entrada 15" xfId="5167"/>
    <cellStyle name="Entrada 16" xfId="5168"/>
    <cellStyle name="Entrada 16 2" xfId="5169"/>
    <cellStyle name="Entrada 16 3" xfId="5170"/>
    <cellStyle name="Entrada 17" xfId="5171"/>
    <cellStyle name="Entrada 17 2" xfId="5172"/>
    <cellStyle name="Entrada 17 3" xfId="5173"/>
    <cellStyle name="Entrada 18" xfId="5174"/>
    <cellStyle name="Entrada 18 2" xfId="5175"/>
    <cellStyle name="Entrada 18 3" xfId="5176"/>
    <cellStyle name="Entrada 19" xfId="5177"/>
    <cellStyle name="Entrada 19 2" xfId="5178"/>
    <cellStyle name="Entrada 19 3" xfId="5179"/>
    <cellStyle name="Entrada 2" xfId="5180"/>
    <cellStyle name="Entrada 2 2" xfId="5181"/>
    <cellStyle name="Entrada 2 3" xfId="5182"/>
    <cellStyle name="Entrada 2 4" xfId="5183"/>
    <cellStyle name="Entrada 20" xfId="5184"/>
    <cellStyle name="Entrada 20 2" xfId="5185"/>
    <cellStyle name="Entrada 20 3" xfId="5186"/>
    <cellStyle name="Entrada 21" xfId="5187"/>
    <cellStyle name="Entrada 21 2" xfId="5188"/>
    <cellStyle name="Entrada 21 3" xfId="5189"/>
    <cellStyle name="Entrada 22" xfId="5190"/>
    <cellStyle name="Entrada 22 2" xfId="5191"/>
    <cellStyle name="Entrada 22 3" xfId="5192"/>
    <cellStyle name="Entrada 23" xfId="5193"/>
    <cellStyle name="Entrada 23 2" xfId="5194"/>
    <cellStyle name="Entrada 23 3" xfId="5195"/>
    <cellStyle name="Entrada 24" xfId="5196"/>
    <cellStyle name="Entrada 24 2" xfId="5197"/>
    <cellStyle name="Entrada 24 3" xfId="5198"/>
    <cellStyle name="Entrada 25" xfId="5199"/>
    <cellStyle name="Entrada 25 2" xfId="5200"/>
    <cellStyle name="Entrada 25 3" xfId="5201"/>
    <cellStyle name="Entrada 26" xfId="5202"/>
    <cellStyle name="Entrada 26 2" xfId="5203"/>
    <cellStyle name="Entrada 27" xfId="5204"/>
    <cellStyle name="Entrada 28" xfId="5205"/>
    <cellStyle name="Entrada 29" xfId="5206"/>
    <cellStyle name="Entrada 3" xfId="5207"/>
    <cellStyle name="Entrada 3 2" xfId="5208"/>
    <cellStyle name="Entrada 4" xfId="5209"/>
    <cellStyle name="Entrada 5" xfId="5210"/>
    <cellStyle name="Entrada 5 2" xfId="5211"/>
    <cellStyle name="Entrada 5 3" xfId="5212"/>
    <cellStyle name="Entrada 6" xfId="5213"/>
    <cellStyle name="Entrada 7" xfId="5214"/>
    <cellStyle name="Entrada 8" xfId="5215"/>
    <cellStyle name="Entrada 9" xfId="5216"/>
    <cellStyle name="Estilo 1" xfId="5217"/>
    <cellStyle name="Estilo 1 2" xfId="5218"/>
    <cellStyle name="Estilo 1 2 2" xfId="5219"/>
    <cellStyle name="Estilo 1 2 2 2" xfId="5220"/>
    <cellStyle name="Estilo 1 2 2 2 2" xfId="5221"/>
    <cellStyle name="Estilo 1 2 3" xfId="5222"/>
    <cellStyle name="Estilo 1 2 4" xfId="5223"/>
    <cellStyle name="Estilo 1 3" xfId="5224"/>
    <cellStyle name="Estilo 1 3 2" xfId="5225"/>
    <cellStyle name="Estilo 1 3 3" xfId="5226"/>
    <cellStyle name="Estilo 1 4" xfId="5227"/>
    <cellStyle name="Estilo 1 4 2" xfId="5228"/>
    <cellStyle name="Estilo 1 4 3" xfId="5229"/>
    <cellStyle name="Estilo 1 5" xfId="5230"/>
    <cellStyle name="Estilo 1 5 2" xfId="5231"/>
    <cellStyle name="Estilo 1 5 3" xfId="5232"/>
    <cellStyle name="Estilo 1 6" xfId="5233"/>
    <cellStyle name="Estilo 1 6 2" xfId="5234"/>
    <cellStyle name="Estilo 1 7" xfId="5235"/>
    <cellStyle name="Estilo 1_CeCos Nomina" xfId="5236"/>
    <cellStyle name="Euro" xfId="5237"/>
    <cellStyle name="Euro 10" xfId="5238"/>
    <cellStyle name="Euro 10 2" xfId="5239"/>
    <cellStyle name="Euro 10 2 2" xfId="5240"/>
    <cellStyle name="Euro 10 3" xfId="5241"/>
    <cellStyle name="Euro 10 3 2" xfId="5242"/>
    <cellStyle name="Euro 10 4" xfId="5243"/>
    <cellStyle name="Euro 11" xfId="5244"/>
    <cellStyle name="Euro 11 2" xfId="5245"/>
    <cellStyle name="Euro 11 2 2" xfId="5246"/>
    <cellStyle name="Euro 11 3" xfId="5247"/>
    <cellStyle name="Euro 11 3 2" xfId="5248"/>
    <cellStyle name="Euro 11 4" xfId="5249"/>
    <cellStyle name="Euro 12" xfId="5250"/>
    <cellStyle name="Euro 12 2" xfId="5251"/>
    <cellStyle name="Euro 12 2 2" xfId="5252"/>
    <cellStyle name="Euro 12 3" xfId="5253"/>
    <cellStyle name="Euro 12 3 2" xfId="5254"/>
    <cellStyle name="Euro 12 4" xfId="5255"/>
    <cellStyle name="Euro 13" xfId="5256"/>
    <cellStyle name="Euro 13 2" xfId="5257"/>
    <cellStyle name="Euro 13 2 2" xfId="5258"/>
    <cellStyle name="Euro 13 3" xfId="5259"/>
    <cellStyle name="Euro 13 3 2" xfId="5260"/>
    <cellStyle name="Euro 13 4" xfId="5261"/>
    <cellStyle name="Euro 14" xfId="5262"/>
    <cellStyle name="Euro 14 2" xfId="5263"/>
    <cellStyle name="Euro 14 2 2" xfId="5264"/>
    <cellStyle name="Euro 14 2 2 2" xfId="5265"/>
    <cellStyle name="Euro 14 2 2 2 2" xfId="5266"/>
    <cellStyle name="Euro 14 2 2 3" xfId="5267"/>
    <cellStyle name="Euro 14 2 2 3 2" xfId="5268"/>
    <cellStyle name="Euro 14 2 2 4" xfId="5269"/>
    <cellStyle name="Euro 14 2 3" xfId="5270"/>
    <cellStyle name="Euro 14 2 3 2" xfId="5271"/>
    <cellStyle name="Euro 14 2 4" xfId="5272"/>
    <cellStyle name="Euro 14 2 4 2" xfId="5273"/>
    <cellStyle name="Euro 14 2 5" xfId="5274"/>
    <cellStyle name="Euro 14 3" xfId="5275"/>
    <cellStyle name="Euro 14 3 2" xfId="5276"/>
    <cellStyle name="Euro 14 4" xfId="5277"/>
    <cellStyle name="Euro 14 4 2" xfId="5278"/>
    <cellStyle name="Euro 14 5" xfId="5279"/>
    <cellStyle name="Euro 15" xfId="5280"/>
    <cellStyle name="Euro 15 2" xfId="5281"/>
    <cellStyle name="Euro 15 2 2" xfId="5282"/>
    <cellStyle name="Euro 15 3" xfId="5283"/>
    <cellStyle name="Euro 15 3 2" xfId="5284"/>
    <cellStyle name="Euro 15 4" xfId="5285"/>
    <cellStyle name="Euro 16" xfId="5286"/>
    <cellStyle name="Euro 16 2" xfId="5287"/>
    <cellStyle name="Euro 17" xfId="5288"/>
    <cellStyle name="Euro 17 2" xfId="5289"/>
    <cellStyle name="Euro 18" xfId="5290"/>
    <cellStyle name="Euro 18 2" xfId="5291"/>
    <cellStyle name="Euro 18 3" xfId="5292"/>
    <cellStyle name="Euro 18 4" xfId="5293"/>
    <cellStyle name="Euro 19" xfId="5294"/>
    <cellStyle name="Euro 19 2" xfId="5295"/>
    <cellStyle name="Euro 2" xfId="5296"/>
    <cellStyle name="Euro 2 2" xfId="5297"/>
    <cellStyle name="Euro 2 2 2" xfId="5298"/>
    <cellStyle name="Euro 2 2 2 2" xfId="5299"/>
    <cellStyle name="Euro 2 2 2 2 2" xfId="5300"/>
    <cellStyle name="Euro 2 2 2 2 2 2" xfId="5301"/>
    <cellStyle name="Euro 2 2 2 2 2 2 2" xfId="5302"/>
    <cellStyle name="Euro 2 2 2 2 2 3" xfId="5303"/>
    <cellStyle name="Euro 2 2 2 2 2 3 2" xfId="5304"/>
    <cellStyle name="Euro 2 2 2 2 2 4" xfId="5305"/>
    <cellStyle name="Euro 2 2 2 2 3" xfId="5306"/>
    <cellStyle name="Euro 2 2 2 2 3 2" xfId="5307"/>
    <cellStyle name="Euro 2 2 2 2 4" xfId="5308"/>
    <cellStyle name="Euro 2 2 2 2 4 2" xfId="5309"/>
    <cellStyle name="Euro 2 2 2 2 5" xfId="5310"/>
    <cellStyle name="Euro 2 2 2 3" xfId="5311"/>
    <cellStyle name="Euro 2 2 2 3 2" xfId="5312"/>
    <cellStyle name="Euro 2 2 2 4" xfId="5313"/>
    <cellStyle name="Euro 2 2 2 4 2" xfId="5314"/>
    <cellStyle name="Euro 2 2 2 5" xfId="5315"/>
    <cellStyle name="Euro 2 2 3" xfId="5316"/>
    <cellStyle name="Euro 2 2 3 2" xfId="5317"/>
    <cellStyle name="Euro 2 2 3 2 2" xfId="5318"/>
    <cellStyle name="Euro 2 2 3 3" xfId="5319"/>
    <cellStyle name="Euro 2 2 3 3 2" xfId="5320"/>
    <cellStyle name="Euro 2 2 3 4" xfId="5321"/>
    <cellStyle name="Euro 2 2 4" xfId="5322"/>
    <cellStyle name="Euro 2 2 4 2" xfId="5323"/>
    <cellStyle name="Euro 2 2 5" xfId="5324"/>
    <cellStyle name="Euro 2 2 5 2" xfId="5325"/>
    <cellStyle name="Euro 2 2 6" xfId="5326"/>
    <cellStyle name="Euro 2 3" xfId="5327"/>
    <cellStyle name="Euro 2 3 2" xfId="5328"/>
    <cellStyle name="Euro 2 3 2 2" xfId="5329"/>
    <cellStyle name="Euro 2 3 2 2 2" xfId="5330"/>
    <cellStyle name="Euro 2 3 2 3" xfId="5331"/>
    <cellStyle name="Euro 2 3 2 3 2" xfId="5332"/>
    <cellStyle name="Euro 2 3 2 4" xfId="5333"/>
    <cellStyle name="Euro 2 3 3" xfId="5334"/>
    <cellStyle name="Euro 2 3 3 2" xfId="5335"/>
    <cellStyle name="Euro 2 3 4" xfId="5336"/>
    <cellStyle name="Euro 2 3 4 2" xfId="5337"/>
    <cellStyle name="Euro 2 3 5" xfId="5338"/>
    <cellStyle name="Euro 2 4" xfId="5339"/>
    <cellStyle name="Euro 2 4 2" xfId="5340"/>
    <cellStyle name="Euro 2 5" xfId="5341"/>
    <cellStyle name="Euro 2 5 2" xfId="5342"/>
    <cellStyle name="Euro 2 6" xfId="5343"/>
    <cellStyle name="Euro 2 7" xfId="5344"/>
    <cellStyle name="Euro 20" xfId="5345"/>
    <cellStyle name="Euro 21" xfId="5346"/>
    <cellStyle name="Euro 22" xfId="5347"/>
    <cellStyle name="Euro 23" xfId="5348"/>
    <cellStyle name="Euro 3" xfId="5349"/>
    <cellStyle name="Euro 3 2" xfId="5350"/>
    <cellStyle name="Euro 3 2 2" xfId="5351"/>
    <cellStyle name="Euro 3 2 3" xfId="5352"/>
    <cellStyle name="Euro 3 3" xfId="5353"/>
    <cellStyle name="Euro 3 3 2" xfId="5354"/>
    <cellStyle name="Euro 3 4" xfId="5355"/>
    <cellStyle name="Euro 3 5" xfId="5356"/>
    <cellStyle name="Euro 4" xfId="5357"/>
    <cellStyle name="Euro 4 2" xfId="5358"/>
    <cellStyle name="Euro 4 2 2" xfId="5359"/>
    <cellStyle name="Euro 4 2 3" xfId="5360"/>
    <cellStyle name="Euro 4 3" xfId="5361"/>
    <cellStyle name="Euro 4 3 2" xfId="5362"/>
    <cellStyle name="Euro 4 4" xfId="5363"/>
    <cellStyle name="Euro 4 5" xfId="5364"/>
    <cellStyle name="Euro 4 6" xfId="5365"/>
    <cellStyle name="Euro 4 7" xfId="5366"/>
    <cellStyle name="Euro 5" xfId="5367"/>
    <cellStyle name="Euro 5 2" xfId="5368"/>
    <cellStyle name="Euro 5 2 2" xfId="5369"/>
    <cellStyle name="Euro 5 2 3" xfId="5370"/>
    <cellStyle name="Euro 5 3" xfId="5371"/>
    <cellStyle name="Euro 5 3 2" xfId="5372"/>
    <cellStyle name="Euro 5 4" xfId="5373"/>
    <cellStyle name="Euro 5 5" xfId="5374"/>
    <cellStyle name="Euro 5 6" xfId="5375"/>
    <cellStyle name="Euro 5 7" xfId="5376"/>
    <cellStyle name="Euro 6" xfId="5377"/>
    <cellStyle name="Euro 6 2" xfId="5378"/>
    <cellStyle name="Euro 6 2 2" xfId="5379"/>
    <cellStyle name="Euro 6 3" xfId="5380"/>
    <cellStyle name="Euro 6 3 2" xfId="5381"/>
    <cellStyle name="Euro 6 4" xfId="5382"/>
    <cellStyle name="Euro 6 5" xfId="5383"/>
    <cellStyle name="Euro 6 6" xfId="5384"/>
    <cellStyle name="Euro 7" xfId="5385"/>
    <cellStyle name="Euro 7 2" xfId="5386"/>
    <cellStyle name="Euro 7 2 2" xfId="5387"/>
    <cellStyle name="Euro 7 3" xfId="5388"/>
    <cellStyle name="Euro 7 3 2" xfId="5389"/>
    <cellStyle name="Euro 7 4" xfId="5390"/>
    <cellStyle name="Euro 8" xfId="5391"/>
    <cellStyle name="Euro 8 2" xfId="5392"/>
    <cellStyle name="Euro 8 2 2" xfId="5393"/>
    <cellStyle name="Euro 8 3" xfId="5394"/>
    <cellStyle name="Euro 8 3 2" xfId="5395"/>
    <cellStyle name="Euro 8 4" xfId="5396"/>
    <cellStyle name="Euro 8 5" xfId="5397"/>
    <cellStyle name="Euro 8 6" xfId="5398"/>
    <cellStyle name="Euro 9" xfId="5399"/>
    <cellStyle name="Euro 9 2" xfId="5400"/>
    <cellStyle name="Euro 9 2 2" xfId="5401"/>
    <cellStyle name="Euro 9 3" xfId="5402"/>
    <cellStyle name="Euro 9 3 2" xfId="5403"/>
    <cellStyle name="Euro 9 4" xfId="5404"/>
    <cellStyle name="Euro_base" xfId="5405"/>
    <cellStyle name="Explanatory Text" xfId="5406"/>
    <cellStyle name="Explanatory Text 2" xfId="5407"/>
    <cellStyle name="Explanatory Text 3" xfId="5408"/>
    <cellStyle name="Explanatory Text 4" xfId="5409"/>
    <cellStyle name="Explanatory Text 5" xfId="5410"/>
    <cellStyle name="Fixed" xfId="5411"/>
    <cellStyle name="Fixed 2" xfId="5412"/>
    <cellStyle name="Fixed 2 2" xfId="5413"/>
    <cellStyle name="Fixed 3" xfId="5414"/>
    <cellStyle name="Fixed 3 2" xfId="5415"/>
    <cellStyle name="Fixed 4" xfId="5416"/>
    <cellStyle name="Good" xfId="5417"/>
    <cellStyle name="Good 10" xfId="5418"/>
    <cellStyle name="Good 11" xfId="5419"/>
    <cellStyle name="Good 12" xfId="5420"/>
    <cellStyle name="Good 13" xfId="5421"/>
    <cellStyle name="Good 2" xfId="5422"/>
    <cellStyle name="Good 2 2" xfId="5423"/>
    <cellStyle name="Good 2_AECM 8909035321" xfId="5424"/>
    <cellStyle name="Good 3" xfId="5425"/>
    <cellStyle name="Good 4" xfId="5426"/>
    <cellStyle name="Good 5" xfId="5427"/>
    <cellStyle name="Good 6" xfId="5428"/>
    <cellStyle name="Good 7" xfId="5429"/>
    <cellStyle name="Good 8" xfId="5430"/>
    <cellStyle name="Good 9" xfId="5431"/>
    <cellStyle name="Good_1Modelo Plantillas Mandato SISS Junio 09 entrega" xfId="5432"/>
    <cellStyle name="Grey" xfId="5433"/>
    <cellStyle name="Heading 1" xfId="5434"/>
    <cellStyle name="Heading 1 2" xfId="5435"/>
    <cellStyle name="Heading 1 3" xfId="5436"/>
    <cellStyle name="Heading 2" xfId="5437"/>
    <cellStyle name="Heading 2 2" xfId="5438"/>
    <cellStyle name="Heading 2 3" xfId="5439"/>
    <cellStyle name="Heading 2 4" xfId="5440"/>
    <cellStyle name="Heading 2 5" xfId="5441"/>
    <cellStyle name="Heading 3" xfId="5442"/>
    <cellStyle name="Heading 3 2" xfId="5443"/>
    <cellStyle name="Heading 3 3" xfId="5444"/>
    <cellStyle name="Heading 3 4" xfId="5445"/>
    <cellStyle name="Heading 3 5" xfId="5446"/>
    <cellStyle name="Heading 4" xfId="5447"/>
    <cellStyle name="Heading 4 2" xfId="5448"/>
    <cellStyle name="Heading 4 3" xfId="5449"/>
    <cellStyle name="Hipervínculo 10" xfId="5450"/>
    <cellStyle name="Hipervínculo 11" xfId="5451"/>
    <cellStyle name="Hipervínculo 12" xfId="5452"/>
    <cellStyle name="Hipervínculo 13" xfId="5453"/>
    <cellStyle name="Hipervínculo 14" xfId="5454"/>
    <cellStyle name="Hipervínculo 15" xfId="5455"/>
    <cellStyle name="Hipervínculo 16" xfId="5456"/>
    <cellStyle name="Hipervínculo 17" xfId="5457"/>
    <cellStyle name="Hipervínculo 18" xfId="5458"/>
    <cellStyle name="Hipervínculo 19" xfId="5459"/>
    <cellStyle name="Hipervínculo 2" xfId="5460"/>
    <cellStyle name="Hipervínculo 2 2" xfId="5461"/>
    <cellStyle name="Hipervínculo 2 2 2" xfId="5462"/>
    <cellStyle name="Hipervínculo 2 3" xfId="5463"/>
    <cellStyle name="Hipervínculo 2 4" xfId="5464"/>
    <cellStyle name="Hipervínculo 2 5" xfId="5465"/>
    <cellStyle name="Hipervínculo 20" xfId="5466"/>
    <cellStyle name="Hipervínculo 21" xfId="5467"/>
    <cellStyle name="Hipervínculo 22" xfId="5468"/>
    <cellStyle name="Hipervínculo 23" xfId="5469"/>
    <cellStyle name="Hipervínculo 24" xfId="5470"/>
    <cellStyle name="Hipervínculo 25" xfId="5471"/>
    <cellStyle name="Hipervínculo 26" xfId="5472"/>
    <cellStyle name="Hipervínculo 27" xfId="5473"/>
    <cellStyle name="Hipervínculo 28" xfId="5474"/>
    <cellStyle name="Hipervínculo 29" xfId="5475"/>
    <cellStyle name="Hipervínculo 3" xfId="5476"/>
    <cellStyle name="Hipervínculo 3 2" xfId="5477"/>
    <cellStyle name="Hipervínculo 30" xfId="5478"/>
    <cellStyle name="Hipervínculo 31" xfId="5479"/>
    <cellStyle name="Hipervínculo 32" xfId="5480"/>
    <cellStyle name="Hipervínculo 33" xfId="5481"/>
    <cellStyle name="Hipervínculo 34" xfId="5482"/>
    <cellStyle name="Hipervínculo 35" xfId="5483"/>
    <cellStyle name="Hipervínculo 36" xfId="5484"/>
    <cellStyle name="Hipervínculo 37" xfId="5485"/>
    <cellStyle name="Hipervínculo 38" xfId="5486"/>
    <cellStyle name="Hipervínculo 39" xfId="5487"/>
    <cellStyle name="Hipervínculo 4" xfId="5488"/>
    <cellStyle name="Hipervínculo 40" xfId="5489"/>
    <cellStyle name="Hipervínculo 41" xfId="5490"/>
    <cellStyle name="Hipervínculo 42" xfId="5491"/>
    <cellStyle name="Hipervínculo 43" xfId="5492"/>
    <cellStyle name="Hipervínculo 44" xfId="5493"/>
    <cellStyle name="Hipervínculo 45" xfId="5494"/>
    <cellStyle name="Hipervínculo 46" xfId="5495"/>
    <cellStyle name="Hipervínculo 47" xfId="5496"/>
    <cellStyle name="Hipervínculo 48" xfId="5497"/>
    <cellStyle name="Hipervínculo 5" xfId="5498"/>
    <cellStyle name="Hipervínculo 6" xfId="5499"/>
    <cellStyle name="Hipervínculo 7" xfId="5500"/>
    <cellStyle name="Hipervínculo 8" xfId="5501"/>
    <cellStyle name="Hipervínculo 9" xfId="5502"/>
    <cellStyle name="Hipervínculo visitado 10" xfId="5503"/>
    <cellStyle name="Hipervínculo visitado 11" xfId="5504"/>
    <cellStyle name="Hipervínculo visitado 12" xfId="5505"/>
    <cellStyle name="Hipervínculo visitado 13" xfId="5506"/>
    <cellStyle name="Hipervínculo visitado 14" xfId="5507"/>
    <cellStyle name="Hipervínculo visitado 15" xfId="5508"/>
    <cellStyle name="Hipervínculo visitado 16" xfId="5509"/>
    <cellStyle name="Hipervínculo visitado 17" xfId="5510"/>
    <cellStyle name="Hipervínculo visitado 18" xfId="5511"/>
    <cellStyle name="Hipervínculo visitado 19" xfId="5512"/>
    <cellStyle name="Hipervínculo visitado 2" xfId="5513"/>
    <cellStyle name="Hipervínculo visitado 20" xfId="5514"/>
    <cellStyle name="Hipervínculo visitado 21" xfId="5515"/>
    <cellStyle name="Hipervínculo visitado 22" xfId="5516"/>
    <cellStyle name="Hipervínculo visitado 23" xfId="5517"/>
    <cellStyle name="Hipervínculo visitado 24" xfId="5518"/>
    <cellStyle name="Hipervínculo visitado 25" xfId="5519"/>
    <cellStyle name="Hipervínculo visitado 26" xfId="5520"/>
    <cellStyle name="Hipervínculo visitado 27" xfId="5521"/>
    <cellStyle name="Hipervínculo visitado 28" xfId="5522"/>
    <cellStyle name="Hipervínculo visitado 29" xfId="5523"/>
    <cellStyle name="Hipervínculo visitado 3" xfId="5524"/>
    <cellStyle name="Hipervínculo visitado 30" xfId="5525"/>
    <cellStyle name="Hipervínculo visitado 31" xfId="5526"/>
    <cellStyle name="Hipervínculo visitado 32" xfId="5527"/>
    <cellStyle name="Hipervínculo visitado 33" xfId="5528"/>
    <cellStyle name="Hipervínculo visitado 34" xfId="5529"/>
    <cellStyle name="Hipervínculo visitado 35" xfId="5530"/>
    <cellStyle name="Hipervínculo visitado 36" xfId="5531"/>
    <cellStyle name="Hipervínculo visitado 37" xfId="5532"/>
    <cellStyle name="Hipervínculo visitado 38" xfId="5533"/>
    <cellStyle name="Hipervínculo visitado 39" xfId="5534"/>
    <cellStyle name="Hipervínculo visitado 4" xfId="5535"/>
    <cellStyle name="Hipervínculo visitado 40" xfId="5536"/>
    <cellStyle name="Hipervínculo visitado 41" xfId="5537"/>
    <cellStyle name="Hipervínculo visitado 42" xfId="5538"/>
    <cellStyle name="Hipervínculo visitado 43" xfId="5539"/>
    <cellStyle name="Hipervínculo visitado 44" xfId="5540"/>
    <cellStyle name="Hipervínculo visitado 45" xfId="5541"/>
    <cellStyle name="Hipervínculo visitado 46" xfId="5542"/>
    <cellStyle name="Hipervínculo visitado 47" xfId="5543"/>
    <cellStyle name="Hipervínculo visitado 48" xfId="5544"/>
    <cellStyle name="Hipervínculo visitado 5" xfId="5545"/>
    <cellStyle name="Hipervínculo visitado 6" xfId="5546"/>
    <cellStyle name="Hipervínculo visitado 7" xfId="5547"/>
    <cellStyle name="Hipervínculo visitado 8" xfId="5548"/>
    <cellStyle name="Hipervínculo visitado 9" xfId="5549"/>
    <cellStyle name="Incorrecto 10" xfId="5550"/>
    <cellStyle name="Incorrecto 11" xfId="5551"/>
    <cellStyle name="Incorrecto 12" xfId="5552"/>
    <cellStyle name="Incorrecto 13" xfId="5553"/>
    <cellStyle name="Incorrecto 14" xfId="5554"/>
    <cellStyle name="Incorrecto 15" xfId="5555"/>
    <cellStyle name="Incorrecto 16" xfId="5556"/>
    <cellStyle name="Incorrecto 16 2" xfId="5557"/>
    <cellStyle name="Incorrecto 16 3" xfId="5558"/>
    <cellStyle name="Incorrecto 17" xfId="5559"/>
    <cellStyle name="Incorrecto 17 2" xfId="5560"/>
    <cellStyle name="Incorrecto 17 3" xfId="5561"/>
    <cellStyle name="Incorrecto 18" xfId="5562"/>
    <cellStyle name="Incorrecto 18 2" xfId="5563"/>
    <cellStyle name="Incorrecto 18 3" xfId="5564"/>
    <cellStyle name="Incorrecto 19" xfId="5565"/>
    <cellStyle name="Incorrecto 19 2" xfId="5566"/>
    <cellStyle name="Incorrecto 19 3" xfId="5567"/>
    <cellStyle name="Incorrecto 2" xfId="5568"/>
    <cellStyle name="Incorrecto 2 2" xfId="5569"/>
    <cellStyle name="Incorrecto 2 3" xfId="5570"/>
    <cellStyle name="Incorrecto 20" xfId="5571"/>
    <cellStyle name="Incorrecto 20 2" xfId="5572"/>
    <cellStyle name="Incorrecto 20 3" xfId="5573"/>
    <cellStyle name="Incorrecto 21" xfId="5574"/>
    <cellStyle name="Incorrecto 21 2" xfId="5575"/>
    <cellStyle name="Incorrecto 21 3" xfId="5576"/>
    <cellStyle name="Incorrecto 22" xfId="5577"/>
    <cellStyle name="Incorrecto 22 2" xfId="5578"/>
    <cellStyle name="Incorrecto 22 3" xfId="5579"/>
    <cellStyle name="Incorrecto 23" xfId="5580"/>
    <cellStyle name="Incorrecto 23 2" xfId="5581"/>
    <cellStyle name="Incorrecto 23 3" xfId="5582"/>
    <cellStyle name="Incorrecto 24" xfId="5583"/>
    <cellStyle name="Incorrecto 24 2" xfId="5584"/>
    <cellStyle name="Incorrecto 24 3" xfId="5585"/>
    <cellStyle name="Incorrecto 25" xfId="5586"/>
    <cellStyle name="Incorrecto 25 2" xfId="5587"/>
    <cellStyle name="Incorrecto 25 3" xfId="5588"/>
    <cellStyle name="Incorrecto 26" xfId="5589"/>
    <cellStyle name="Incorrecto 26 2" xfId="5590"/>
    <cellStyle name="Incorrecto 27" xfId="5591"/>
    <cellStyle name="Incorrecto 28" xfId="5592"/>
    <cellStyle name="Incorrecto 29" xfId="5593"/>
    <cellStyle name="Incorrecto 3" xfId="5594"/>
    <cellStyle name="Incorrecto 3 2" xfId="5595"/>
    <cellStyle name="Incorrecto 4" xfId="5596"/>
    <cellStyle name="Incorrecto 5" xfId="5597"/>
    <cellStyle name="Incorrecto 5 2" xfId="5598"/>
    <cellStyle name="Incorrecto 5 3" xfId="5599"/>
    <cellStyle name="Incorrecto 6" xfId="5600"/>
    <cellStyle name="Incorrecto 7" xfId="5601"/>
    <cellStyle name="Incorrecto 8" xfId="5602"/>
    <cellStyle name="Incorrecto 9" xfId="5603"/>
    <cellStyle name="Input" xfId="5604"/>
    <cellStyle name="Input [yellow]" xfId="5605"/>
    <cellStyle name="Input 10" xfId="5606"/>
    <cellStyle name="Input 11" xfId="5607"/>
    <cellStyle name="Input 12" xfId="5608"/>
    <cellStyle name="Input 13" xfId="5609"/>
    <cellStyle name="Input 14" xfId="5610"/>
    <cellStyle name="Input 2" xfId="5611"/>
    <cellStyle name="Input 3" xfId="5612"/>
    <cellStyle name="Input 4" xfId="5613"/>
    <cellStyle name="Input 5" xfId="5614"/>
    <cellStyle name="Input 6" xfId="5615"/>
    <cellStyle name="Input 7" xfId="5616"/>
    <cellStyle name="Input 8" xfId="5617"/>
    <cellStyle name="Input 9" xfId="5618"/>
    <cellStyle name="Input_base" xfId="5619"/>
    <cellStyle name="Linked Cell" xfId="5620"/>
    <cellStyle name="Linked Cell 2" xfId="5621"/>
    <cellStyle name="Linked Cell 3" xfId="5622"/>
    <cellStyle name="Linked Cell 4" xfId="5623"/>
    <cellStyle name="Linked Cell 5" xfId="5624"/>
    <cellStyle name="Millares" xfId="1" builtinId="3"/>
    <cellStyle name="Millares [0] 10" xfId="5625"/>
    <cellStyle name="Millares [0] 10 2" xfId="5626"/>
    <cellStyle name="Millares [0] 10 2 2" xfId="5627"/>
    <cellStyle name="Millares [0] 10 3" xfId="5628"/>
    <cellStyle name="Millares [0] 10 3 2" xfId="5629"/>
    <cellStyle name="Millares [0] 10 4" xfId="5630"/>
    <cellStyle name="Millares [0] 10 4 2" xfId="5631"/>
    <cellStyle name="Millares [0] 10 5" xfId="5632"/>
    <cellStyle name="Millares [0] 10 5 2" xfId="5633"/>
    <cellStyle name="Millares [0] 10 6" xfId="5634"/>
    <cellStyle name="Millares [0] 10 6 2" xfId="5635"/>
    <cellStyle name="Millares [0] 10 7" xfId="5636"/>
    <cellStyle name="Millares [0] 10 7 2" xfId="5637"/>
    <cellStyle name="Millares [0] 10 8" xfId="5638"/>
    <cellStyle name="Millares [0] 10 8 2" xfId="5639"/>
    <cellStyle name="Millares [0] 10 9" xfId="5640"/>
    <cellStyle name="Millares [0] 11" xfId="5641"/>
    <cellStyle name="Millares [0] 11 2" xfId="5642"/>
    <cellStyle name="Millares [0] 11 2 2" xfId="5643"/>
    <cellStyle name="Millares [0] 11 3" xfId="5644"/>
    <cellStyle name="Millares [0] 11 3 2" xfId="5645"/>
    <cellStyle name="Millares [0] 11 4" xfId="5646"/>
    <cellStyle name="Millares [0] 11 4 2" xfId="5647"/>
    <cellStyle name="Millares [0] 11 5" xfId="5648"/>
    <cellStyle name="Millares [0] 11 5 2" xfId="5649"/>
    <cellStyle name="Millares [0] 11 6" xfId="5650"/>
    <cellStyle name="Millares [0] 11 6 2" xfId="5651"/>
    <cellStyle name="Millares [0] 11 7" xfId="5652"/>
    <cellStyle name="Millares [0] 11 7 2" xfId="5653"/>
    <cellStyle name="Millares [0] 11 8" xfId="5654"/>
    <cellStyle name="Millares [0] 11 8 2" xfId="5655"/>
    <cellStyle name="Millares [0] 11 9" xfId="5656"/>
    <cellStyle name="Millares [0] 12" xfId="5657"/>
    <cellStyle name="Millares [0] 12 2" xfId="5658"/>
    <cellStyle name="Millares [0] 12 2 2" xfId="5659"/>
    <cellStyle name="Millares [0] 12 3" xfId="5660"/>
    <cellStyle name="Millares [0] 12 3 2" xfId="5661"/>
    <cellStyle name="Millares [0] 12 4" xfId="5662"/>
    <cellStyle name="Millares [0] 12 4 2" xfId="5663"/>
    <cellStyle name="Millares [0] 12 5" xfId="5664"/>
    <cellStyle name="Millares [0] 12 5 2" xfId="5665"/>
    <cellStyle name="Millares [0] 12 6" xfId="5666"/>
    <cellStyle name="Millares [0] 12 6 2" xfId="5667"/>
    <cellStyle name="Millares [0] 12 7" xfId="5668"/>
    <cellStyle name="Millares [0] 12 7 2" xfId="5669"/>
    <cellStyle name="Millares [0] 12 8" xfId="5670"/>
    <cellStyle name="Millares [0] 12 8 2" xfId="5671"/>
    <cellStyle name="Millares [0] 12 9" xfId="5672"/>
    <cellStyle name="Millares [0] 13" xfId="5673"/>
    <cellStyle name="Millares [0] 13 2" xfId="5674"/>
    <cellStyle name="Millares [0] 13 2 2" xfId="5675"/>
    <cellStyle name="Millares [0] 13 3" xfId="5676"/>
    <cellStyle name="Millares [0] 13 3 2" xfId="5677"/>
    <cellStyle name="Millares [0] 13 4" xfId="5678"/>
    <cellStyle name="Millares [0] 13 4 2" xfId="5679"/>
    <cellStyle name="Millares [0] 13 5" xfId="5680"/>
    <cellStyle name="Millares [0] 13 5 2" xfId="5681"/>
    <cellStyle name="Millares [0] 13 6" xfId="5682"/>
    <cellStyle name="Millares [0] 13 6 2" xfId="5683"/>
    <cellStyle name="Millares [0] 13 7" xfId="5684"/>
    <cellStyle name="Millares [0] 13 7 2" xfId="5685"/>
    <cellStyle name="Millares [0] 13 8" xfId="5686"/>
    <cellStyle name="Millares [0] 13 8 2" xfId="5687"/>
    <cellStyle name="Millares [0] 13 9" xfId="5688"/>
    <cellStyle name="Millares [0] 14" xfId="5689"/>
    <cellStyle name="Millares [0] 14 2" xfId="5690"/>
    <cellStyle name="Millares [0] 14 2 2" xfId="5691"/>
    <cellStyle name="Millares [0] 14 3" xfId="5692"/>
    <cellStyle name="Millares [0] 14 3 2" xfId="5693"/>
    <cellStyle name="Millares [0] 14 4" xfId="5694"/>
    <cellStyle name="Millares [0] 14 4 2" xfId="5695"/>
    <cellStyle name="Millares [0] 14 5" xfId="5696"/>
    <cellStyle name="Millares [0] 14 5 2" xfId="5697"/>
    <cellStyle name="Millares [0] 14 6" xfId="5698"/>
    <cellStyle name="Millares [0] 14 6 2" xfId="5699"/>
    <cellStyle name="Millares [0] 14 7" xfId="5700"/>
    <cellStyle name="Millares [0] 14 7 2" xfId="5701"/>
    <cellStyle name="Millares [0] 14 8" xfId="5702"/>
    <cellStyle name="Millares [0] 14 8 2" xfId="5703"/>
    <cellStyle name="Millares [0] 14 9" xfId="5704"/>
    <cellStyle name="Millares [0] 15" xfId="5705"/>
    <cellStyle name="Millares [0] 15 2" xfId="5706"/>
    <cellStyle name="Millares [0] 15 2 2" xfId="5707"/>
    <cellStyle name="Millares [0] 15 3" xfId="5708"/>
    <cellStyle name="Millares [0] 15 3 2" xfId="5709"/>
    <cellStyle name="Millares [0] 15 4" xfId="5710"/>
    <cellStyle name="Millares [0] 15 4 2" xfId="5711"/>
    <cellStyle name="Millares [0] 15 5" xfId="5712"/>
    <cellStyle name="Millares [0] 15 5 2" xfId="5713"/>
    <cellStyle name="Millares [0] 15 6" xfId="5714"/>
    <cellStyle name="Millares [0] 15 6 2" xfId="5715"/>
    <cellStyle name="Millares [0] 15 7" xfId="5716"/>
    <cellStyle name="Millares [0] 15 7 2" xfId="5717"/>
    <cellStyle name="Millares [0] 15 8" xfId="5718"/>
    <cellStyle name="Millares [0] 15 8 2" xfId="5719"/>
    <cellStyle name="Millares [0] 15 9" xfId="5720"/>
    <cellStyle name="Millares [0] 16" xfId="5721"/>
    <cellStyle name="Millares [0] 16 2" xfId="5722"/>
    <cellStyle name="Millares [0] 16 2 2" xfId="5723"/>
    <cellStyle name="Millares [0] 16 3" xfId="5724"/>
    <cellStyle name="Millares [0] 16 3 2" xfId="5725"/>
    <cellStyle name="Millares [0] 16 4" xfId="5726"/>
    <cellStyle name="Millares [0] 16 4 2" xfId="5727"/>
    <cellStyle name="Millares [0] 16 5" xfId="5728"/>
    <cellStyle name="Millares [0] 16 5 2" xfId="5729"/>
    <cellStyle name="Millares [0] 16 6" xfId="5730"/>
    <cellStyle name="Millares [0] 16 6 2" xfId="5731"/>
    <cellStyle name="Millares [0] 16 7" xfId="5732"/>
    <cellStyle name="Millares [0] 16 7 2" xfId="5733"/>
    <cellStyle name="Millares [0] 16 8" xfId="5734"/>
    <cellStyle name="Millares [0] 16 8 2" xfId="5735"/>
    <cellStyle name="Millares [0] 16 9" xfId="5736"/>
    <cellStyle name="Millares [0] 17" xfId="5737"/>
    <cellStyle name="Millares [0] 17 2" xfId="5738"/>
    <cellStyle name="Millares [0] 17 2 2" xfId="5739"/>
    <cellStyle name="Millares [0] 17 3" xfId="5740"/>
    <cellStyle name="Millares [0] 17 3 2" xfId="5741"/>
    <cellStyle name="Millares [0] 17 4" xfId="5742"/>
    <cellStyle name="Millares [0] 17 4 2" xfId="5743"/>
    <cellStyle name="Millares [0] 17 5" xfId="5744"/>
    <cellStyle name="Millares [0] 17 5 2" xfId="5745"/>
    <cellStyle name="Millares [0] 17 6" xfId="5746"/>
    <cellStyle name="Millares [0] 17 6 2" xfId="5747"/>
    <cellStyle name="Millares [0] 17 7" xfId="5748"/>
    <cellStyle name="Millares [0] 17 7 2" xfId="5749"/>
    <cellStyle name="Millares [0] 17 8" xfId="5750"/>
    <cellStyle name="Millares [0] 17 8 2" xfId="5751"/>
    <cellStyle name="Millares [0] 17 9" xfId="5752"/>
    <cellStyle name="Millares [0] 18" xfId="5753"/>
    <cellStyle name="Millares [0] 18 2" xfId="5754"/>
    <cellStyle name="Millares [0] 18 2 2" xfId="5755"/>
    <cellStyle name="Millares [0] 18 3" xfId="5756"/>
    <cellStyle name="Millares [0] 18 3 2" xfId="5757"/>
    <cellStyle name="Millares [0] 18 4" xfId="5758"/>
    <cellStyle name="Millares [0] 18 4 2" xfId="5759"/>
    <cellStyle name="Millares [0] 18 5" xfId="5760"/>
    <cellStyle name="Millares [0] 18 5 2" xfId="5761"/>
    <cellStyle name="Millares [0] 18 6" xfId="5762"/>
    <cellStyle name="Millares [0] 18 6 2" xfId="5763"/>
    <cellStyle name="Millares [0] 18 7" xfId="5764"/>
    <cellStyle name="Millares [0] 18 7 2" xfId="5765"/>
    <cellStyle name="Millares [0] 18 8" xfId="5766"/>
    <cellStyle name="Millares [0] 18 8 2" xfId="5767"/>
    <cellStyle name="Millares [0] 18 9" xfId="5768"/>
    <cellStyle name="Millares [0] 19" xfId="5769"/>
    <cellStyle name="Millares [0] 19 2" xfId="5770"/>
    <cellStyle name="Millares [0] 19 2 2" xfId="5771"/>
    <cellStyle name="Millares [0] 19 3" xfId="5772"/>
    <cellStyle name="Millares [0] 19 3 2" xfId="5773"/>
    <cellStyle name="Millares [0] 19 4" xfId="5774"/>
    <cellStyle name="Millares [0] 19 4 2" xfId="5775"/>
    <cellStyle name="Millares [0] 19 5" xfId="5776"/>
    <cellStyle name="Millares [0] 19 5 2" xfId="5777"/>
    <cellStyle name="Millares [0] 19 6" xfId="5778"/>
    <cellStyle name="Millares [0] 19 6 2" xfId="5779"/>
    <cellStyle name="Millares [0] 19 7" xfId="5780"/>
    <cellStyle name="Millares [0] 19 7 2" xfId="5781"/>
    <cellStyle name="Millares [0] 19 8" xfId="5782"/>
    <cellStyle name="Millares [0] 19 8 2" xfId="5783"/>
    <cellStyle name="Millares [0] 19 9" xfId="5784"/>
    <cellStyle name="Millares [0] 2" xfId="5785"/>
    <cellStyle name="Millares [0] 2 2" xfId="5786"/>
    <cellStyle name="Millares [0] 2 2 2" xfId="5787"/>
    <cellStyle name="Millares [0] 2 3" xfId="5788"/>
    <cellStyle name="Millares [0] 2 3 2" xfId="5789"/>
    <cellStyle name="Millares [0] 2 4" xfId="5790"/>
    <cellStyle name="Millares [0] 2 4 2" xfId="5791"/>
    <cellStyle name="Millares [0] 2 5" xfId="5792"/>
    <cellStyle name="Millares [0] 2 5 2" xfId="5793"/>
    <cellStyle name="Millares [0] 2 6" xfId="5794"/>
    <cellStyle name="Millares [0] 2 6 2" xfId="5795"/>
    <cellStyle name="Millares [0] 2 7" xfId="5796"/>
    <cellStyle name="Millares [0] 2 7 2" xfId="5797"/>
    <cellStyle name="Millares [0] 2 8" xfId="5798"/>
    <cellStyle name="Millares [0] 2 8 2" xfId="5799"/>
    <cellStyle name="Millares [0] 2 9" xfId="5800"/>
    <cellStyle name="Millares [0] 20" xfId="5801"/>
    <cellStyle name="Millares [0] 20 2" xfId="5802"/>
    <cellStyle name="Millares [0] 20 2 2" xfId="5803"/>
    <cellStyle name="Millares [0] 20 3" xfId="5804"/>
    <cellStyle name="Millares [0] 20 3 2" xfId="5805"/>
    <cellStyle name="Millares [0] 20 4" xfId="5806"/>
    <cellStyle name="Millares [0] 20 4 2" xfId="5807"/>
    <cellStyle name="Millares [0] 20 5" xfId="5808"/>
    <cellStyle name="Millares [0] 20 5 2" xfId="5809"/>
    <cellStyle name="Millares [0] 20 6" xfId="5810"/>
    <cellStyle name="Millares [0] 20 6 2" xfId="5811"/>
    <cellStyle name="Millares [0] 20 7" xfId="5812"/>
    <cellStyle name="Millares [0] 20 7 2" xfId="5813"/>
    <cellStyle name="Millares [0] 20 8" xfId="5814"/>
    <cellStyle name="Millares [0] 20 8 2" xfId="5815"/>
    <cellStyle name="Millares [0] 20 9" xfId="5816"/>
    <cellStyle name="Millares [0] 21" xfId="5817"/>
    <cellStyle name="Millares [0] 21 2" xfId="5818"/>
    <cellStyle name="Millares [0] 21 2 2" xfId="5819"/>
    <cellStyle name="Millares [0] 21 3" xfId="5820"/>
    <cellStyle name="Millares [0] 21 3 2" xfId="5821"/>
    <cellStyle name="Millares [0] 21 4" xfId="5822"/>
    <cellStyle name="Millares [0] 21 4 2" xfId="5823"/>
    <cellStyle name="Millares [0] 21 5" xfId="5824"/>
    <cellStyle name="Millares [0] 21 5 2" xfId="5825"/>
    <cellStyle name="Millares [0] 21 6" xfId="5826"/>
    <cellStyle name="Millares [0] 21 6 2" xfId="5827"/>
    <cellStyle name="Millares [0] 21 7" xfId="5828"/>
    <cellStyle name="Millares [0] 21 7 2" xfId="5829"/>
    <cellStyle name="Millares [0] 21 8" xfId="5830"/>
    <cellStyle name="Millares [0] 21 8 2" xfId="5831"/>
    <cellStyle name="Millares [0] 21 9" xfId="5832"/>
    <cellStyle name="Millares [0] 22" xfId="5833"/>
    <cellStyle name="Millares [0] 22 2" xfId="5834"/>
    <cellStyle name="Millares [0] 22 2 2" xfId="5835"/>
    <cellStyle name="Millares [0] 22 3" xfId="5836"/>
    <cellStyle name="Millares [0] 22 3 2" xfId="5837"/>
    <cellStyle name="Millares [0] 22 4" xfId="5838"/>
    <cellStyle name="Millares [0] 22 4 2" xfId="5839"/>
    <cellStyle name="Millares [0] 22 5" xfId="5840"/>
    <cellStyle name="Millares [0] 22 5 2" xfId="5841"/>
    <cellStyle name="Millares [0] 22 6" xfId="5842"/>
    <cellStyle name="Millares [0] 22 6 2" xfId="5843"/>
    <cellStyle name="Millares [0] 22 7" xfId="5844"/>
    <cellStyle name="Millares [0] 22 7 2" xfId="5845"/>
    <cellStyle name="Millares [0] 22 8" xfId="5846"/>
    <cellStyle name="Millares [0] 22 8 2" xfId="5847"/>
    <cellStyle name="Millares [0] 22 9" xfId="5848"/>
    <cellStyle name="Millares [0] 23" xfId="5849"/>
    <cellStyle name="Millares [0] 23 2" xfId="5850"/>
    <cellStyle name="Millares [0] 23 2 2" xfId="5851"/>
    <cellStyle name="Millares [0] 23 3" xfId="5852"/>
    <cellStyle name="Millares [0] 23 3 2" xfId="5853"/>
    <cellStyle name="Millares [0] 23 4" xfId="5854"/>
    <cellStyle name="Millares [0] 23 4 2" xfId="5855"/>
    <cellStyle name="Millares [0] 23 5" xfId="5856"/>
    <cellStyle name="Millares [0] 23 5 2" xfId="5857"/>
    <cellStyle name="Millares [0] 23 6" xfId="5858"/>
    <cellStyle name="Millares [0] 23 6 2" xfId="5859"/>
    <cellStyle name="Millares [0] 23 7" xfId="5860"/>
    <cellStyle name="Millares [0] 23 7 2" xfId="5861"/>
    <cellStyle name="Millares [0] 23 8" xfId="5862"/>
    <cellStyle name="Millares [0] 23 8 2" xfId="5863"/>
    <cellStyle name="Millares [0] 23 9" xfId="5864"/>
    <cellStyle name="Millares [0] 24" xfId="5865"/>
    <cellStyle name="Millares [0] 24 2" xfId="5866"/>
    <cellStyle name="Millares [0] 24 2 2" xfId="5867"/>
    <cellStyle name="Millares [0] 24 3" xfId="5868"/>
    <cellStyle name="Millares [0] 24 3 2" xfId="5869"/>
    <cellStyle name="Millares [0] 24 4" xfId="5870"/>
    <cellStyle name="Millares [0] 24 4 2" xfId="5871"/>
    <cellStyle name="Millares [0] 24 5" xfId="5872"/>
    <cellStyle name="Millares [0] 24 5 2" xfId="5873"/>
    <cellStyle name="Millares [0] 24 6" xfId="5874"/>
    <cellStyle name="Millares [0] 24 6 2" xfId="5875"/>
    <cellStyle name="Millares [0] 24 7" xfId="5876"/>
    <cellStyle name="Millares [0] 24 7 2" xfId="5877"/>
    <cellStyle name="Millares [0] 24 8" xfId="5878"/>
    <cellStyle name="Millares [0] 24 8 2" xfId="5879"/>
    <cellStyle name="Millares [0] 24 9" xfId="5880"/>
    <cellStyle name="Millares [0] 25" xfId="5881"/>
    <cellStyle name="Millares [0] 25 2" xfId="5882"/>
    <cellStyle name="Millares [0] 25 2 2" xfId="5883"/>
    <cellStyle name="Millares [0] 25 3" xfId="5884"/>
    <cellStyle name="Millares [0] 25 3 2" xfId="5885"/>
    <cellStyle name="Millares [0] 25 4" xfId="5886"/>
    <cellStyle name="Millares [0] 25 4 2" xfId="5887"/>
    <cellStyle name="Millares [0] 25 5" xfId="5888"/>
    <cellStyle name="Millares [0] 25 5 2" xfId="5889"/>
    <cellStyle name="Millares [0] 25 6" xfId="5890"/>
    <cellStyle name="Millares [0] 25 6 2" xfId="5891"/>
    <cellStyle name="Millares [0] 25 7" xfId="5892"/>
    <cellStyle name="Millares [0] 25 7 2" xfId="5893"/>
    <cellStyle name="Millares [0] 25 8" xfId="5894"/>
    <cellStyle name="Millares [0] 25 8 2" xfId="5895"/>
    <cellStyle name="Millares [0] 25 9" xfId="5896"/>
    <cellStyle name="Millares [0] 26" xfId="5897"/>
    <cellStyle name="Millares [0] 26 2" xfId="5898"/>
    <cellStyle name="Millares [0] 26 2 2" xfId="5899"/>
    <cellStyle name="Millares [0] 26 3" xfId="5900"/>
    <cellStyle name="Millares [0] 26 3 2" xfId="5901"/>
    <cellStyle name="Millares [0] 26 4" xfId="5902"/>
    <cellStyle name="Millares [0] 26 4 2" xfId="5903"/>
    <cellStyle name="Millares [0] 26 5" xfId="5904"/>
    <cellStyle name="Millares [0] 26 5 2" xfId="5905"/>
    <cellStyle name="Millares [0] 26 6" xfId="5906"/>
    <cellStyle name="Millares [0] 26 6 2" xfId="5907"/>
    <cellStyle name="Millares [0] 26 7" xfId="5908"/>
    <cellStyle name="Millares [0] 26 7 2" xfId="5909"/>
    <cellStyle name="Millares [0] 26 8" xfId="5910"/>
    <cellStyle name="Millares [0] 26 8 2" xfId="5911"/>
    <cellStyle name="Millares [0] 26 9" xfId="5912"/>
    <cellStyle name="Millares [0] 27" xfId="5913"/>
    <cellStyle name="Millares [0] 27 2" xfId="5914"/>
    <cellStyle name="Millares [0] 27 2 2" xfId="5915"/>
    <cellStyle name="Millares [0] 27 3" xfId="5916"/>
    <cellStyle name="Millares [0] 27 3 2" xfId="5917"/>
    <cellStyle name="Millares [0] 27 4" xfId="5918"/>
    <cellStyle name="Millares [0] 27 4 2" xfId="5919"/>
    <cellStyle name="Millares [0] 27 5" xfId="5920"/>
    <cellStyle name="Millares [0] 27 5 2" xfId="5921"/>
    <cellStyle name="Millares [0] 27 6" xfId="5922"/>
    <cellStyle name="Millares [0] 27 6 2" xfId="5923"/>
    <cellStyle name="Millares [0] 27 7" xfId="5924"/>
    <cellStyle name="Millares [0] 27 7 2" xfId="5925"/>
    <cellStyle name="Millares [0] 27 8" xfId="5926"/>
    <cellStyle name="Millares [0] 27 8 2" xfId="5927"/>
    <cellStyle name="Millares [0] 27 9" xfId="5928"/>
    <cellStyle name="Millares [0] 28" xfId="5929"/>
    <cellStyle name="Millares [0] 28 2" xfId="5930"/>
    <cellStyle name="Millares [0] 28 2 2" xfId="5931"/>
    <cellStyle name="Millares [0] 28 3" xfId="5932"/>
    <cellStyle name="Millares [0] 28 3 2" xfId="5933"/>
    <cellStyle name="Millares [0] 28 4" xfId="5934"/>
    <cellStyle name="Millares [0] 28 4 2" xfId="5935"/>
    <cellStyle name="Millares [0] 28 5" xfId="5936"/>
    <cellStyle name="Millares [0] 28 5 2" xfId="5937"/>
    <cellStyle name="Millares [0] 28 6" xfId="5938"/>
    <cellStyle name="Millares [0] 28 6 2" xfId="5939"/>
    <cellStyle name="Millares [0] 28 7" xfId="5940"/>
    <cellStyle name="Millares [0] 28 7 2" xfId="5941"/>
    <cellStyle name="Millares [0] 28 8" xfId="5942"/>
    <cellStyle name="Millares [0] 28 8 2" xfId="5943"/>
    <cellStyle name="Millares [0] 28 9" xfId="5944"/>
    <cellStyle name="Millares [0] 29" xfId="5945"/>
    <cellStyle name="Millares [0] 29 2" xfId="5946"/>
    <cellStyle name="Millares [0] 29 2 2" xfId="5947"/>
    <cellStyle name="Millares [0] 29 3" xfId="5948"/>
    <cellStyle name="Millares [0] 29 3 2" xfId="5949"/>
    <cellStyle name="Millares [0] 29 4" xfId="5950"/>
    <cellStyle name="Millares [0] 29 4 2" xfId="5951"/>
    <cellStyle name="Millares [0] 29 5" xfId="5952"/>
    <cellStyle name="Millares [0] 29 5 2" xfId="5953"/>
    <cellStyle name="Millares [0] 29 6" xfId="5954"/>
    <cellStyle name="Millares [0] 29 6 2" xfId="5955"/>
    <cellStyle name="Millares [0] 29 7" xfId="5956"/>
    <cellStyle name="Millares [0] 29 7 2" xfId="5957"/>
    <cellStyle name="Millares [0] 29 8" xfId="5958"/>
    <cellStyle name="Millares [0] 29 8 2" xfId="5959"/>
    <cellStyle name="Millares [0] 29 9" xfId="5960"/>
    <cellStyle name="Millares [0] 3" xfId="5961"/>
    <cellStyle name="Millares [0] 3 2" xfId="5962"/>
    <cellStyle name="Millares [0] 3 2 2" xfId="5963"/>
    <cellStyle name="Millares [0] 3 3" xfId="5964"/>
    <cellStyle name="Millares [0] 3 3 2" xfId="5965"/>
    <cellStyle name="Millares [0] 3 4" xfId="5966"/>
    <cellStyle name="Millares [0] 3 4 2" xfId="5967"/>
    <cellStyle name="Millares [0] 3 5" xfId="5968"/>
    <cellStyle name="Millares [0] 3 5 2" xfId="5969"/>
    <cellStyle name="Millares [0] 3 6" xfId="5970"/>
    <cellStyle name="Millares [0] 3 6 2" xfId="5971"/>
    <cellStyle name="Millares [0] 3 7" xfId="5972"/>
    <cellStyle name="Millares [0] 3 7 2" xfId="5973"/>
    <cellStyle name="Millares [0] 3 8" xfId="5974"/>
    <cellStyle name="Millares [0] 3 8 2" xfId="5975"/>
    <cellStyle name="Millares [0] 3 9" xfId="5976"/>
    <cellStyle name="Millares [0] 30" xfId="5977"/>
    <cellStyle name="Millares [0] 30 2" xfId="5978"/>
    <cellStyle name="Millares [0] 30 2 2" xfId="5979"/>
    <cellStyle name="Millares [0] 30 3" xfId="5980"/>
    <cellStyle name="Millares [0] 30 3 2" xfId="5981"/>
    <cellStyle name="Millares [0] 30 4" xfId="5982"/>
    <cellStyle name="Millares [0] 30 4 2" xfId="5983"/>
    <cellStyle name="Millares [0] 30 5" xfId="5984"/>
    <cellStyle name="Millares [0] 30 5 2" xfId="5985"/>
    <cellStyle name="Millares [0] 30 6" xfId="5986"/>
    <cellStyle name="Millares [0] 30 6 2" xfId="5987"/>
    <cellStyle name="Millares [0] 30 7" xfId="5988"/>
    <cellStyle name="Millares [0] 30 7 2" xfId="5989"/>
    <cellStyle name="Millares [0] 30 8" xfId="5990"/>
    <cellStyle name="Millares [0] 30 8 2" xfId="5991"/>
    <cellStyle name="Millares [0] 30 9" xfId="5992"/>
    <cellStyle name="Millares [0] 31" xfId="5993"/>
    <cellStyle name="Millares [0] 31 2" xfId="5994"/>
    <cellStyle name="Millares [0] 31 2 2" xfId="5995"/>
    <cellStyle name="Millares [0] 31 3" xfId="5996"/>
    <cellStyle name="Millares [0] 31 3 2" xfId="5997"/>
    <cellStyle name="Millares [0] 31 4" xfId="5998"/>
    <cellStyle name="Millares [0] 31 4 2" xfId="5999"/>
    <cellStyle name="Millares [0] 31 5" xfId="6000"/>
    <cellStyle name="Millares [0] 31 5 2" xfId="6001"/>
    <cellStyle name="Millares [0] 31 6" xfId="6002"/>
    <cellStyle name="Millares [0] 31 6 2" xfId="6003"/>
    <cellStyle name="Millares [0] 31 7" xfId="6004"/>
    <cellStyle name="Millares [0] 31 7 2" xfId="6005"/>
    <cellStyle name="Millares [0] 31 8" xfId="6006"/>
    <cellStyle name="Millares [0] 31 8 2" xfId="6007"/>
    <cellStyle name="Millares [0] 31 9" xfId="6008"/>
    <cellStyle name="Millares [0] 32" xfId="6009"/>
    <cellStyle name="Millares [0] 32 2" xfId="6010"/>
    <cellStyle name="Millares [0] 32 2 2" xfId="6011"/>
    <cellStyle name="Millares [0] 32 3" xfId="6012"/>
    <cellStyle name="Millares [0] 32 3 2" xfId="6013"/>
    <cellStyle name="Millares [0] 32 4" xfId="6014"/>
    <cellStyle name="Millares [0] 32 4 2" xfId="6015"/>
    <cellStyle name="Millares [0] 32 5" xfId="6016"/>
    <cellStyle name="Millares [0] 32 5 2" xfId="6017"/>
    <cellStyle name="Millares [0] 32 6" xfId="6018"/>
    <cellStyle name="Millares [0] 32 6 2" xfId="6019"/>
    <cellStyle name="Millares [0] 32 7" xfId="6020"/>
    <cellStyle name="Millares [0] 32 7 2" xfId="6021"/>
    <cellStyle name="Millares [0] 32 8" xfId="6022"/>
    <cellStyle name="Millares [0] 32 8 2" xfId="6023"/>
    <cellStyle name="Millares [0] 32 9" xfId="6024"/>
    <cellStyle name="Millares [0] 33" xfId="6025"/>
    <cellStyle name="Millares [0] 33 2" xfId="6026"/>
    <cellStyle name="Millares [0] 33 2 2" xfId="6027"/>
    <cellStyle name="Millares [0] 33 3" xfId="6028"/>
    <cellStyle name="Millares [0] 33 3 2" xfId="6029"/>
    <cellStyle name="Millares [0] 33 4" xfId="6030"/>
    <cellStyle name="Millares [0] 33 4 2" xfId="6031"/>
    <cellStyle name="Millares [0] 33 5" xfId="6032"/>
    <cellStyle name="Millares [0] 33 5 2" xfId="6033"/>
    <cellStyle name="Millares [0] 33 6" xfId="6034"/>
    <cellStyle name="Millares [0] 33 6 2" xfId="6035"/>
    <cellStyle name="Millares [0] 33 7" xfId="6036"/>
    <cellStyle name="Millares [0] 33 7 2" xfId="6037"/>
    <cellStyle name="Millares [0] 33 8" xfId="6038"/>
    <cellStyle name="Millares [0] 33 8 2" xfId="6039"/>
    <cellStyle name="Millares [0] 33 9" xfId="6040"/>
    <cellStyle name="Millares [0] 34" xfId="6041"/>
    <cellStyle name="Millares [0] 34 2" xfId="6042"/>
    <cellStyle name="Millares [0] 34 2 2" xfId="6043"/>
    <cellStyle name="Millares [0] 34 3" xfId="6044"/>
    <cellStyle name="Millares [0] 34 3 2" xfId="6045"/>
    <cellStyle name="Millares [0] 34 4" xfId="6046"/>
    <cellStyle name="Millares [0] 34 4 2" xfId="6047"/>
    <cellStyle name="Millares [0] 34 5" xfId="6048"/>
    <cellStyle name="Millares [0] 34 5 2" xfId="6049"/>
    <cellStyle name="Millares [0] 34 6" xfId="6050"/>
    <cellStyle name="Millares [0] 34 6 2" xfId="6051"/>
    <cellStyle name="Millares [0] 34 7" xfId="6052"/>
    <cellStyle name="Millares [0] 34 7 2" xfId="6053"/>
    <cellStyle name="Millares [0] 34 8" xfId="6054"/>
    <cellStyle name="Millares [0] 34 8 2" xfId="6055"/>
    <cellStyle name="Millares [0] 34 9" xfId="6056"/>
    <cellStyle name="Millares [0] 35" xfId="6057"/>
    <cellStyle name="Millares [0] 35 2" xfId="6058"/>
    <cellStyle name="Millares [0] 35 2 2" xfId="6059"/>
    <cellStyle name="Millares [0] 35 3" xfId="6060"/>
    <cellStyle name="Millares [0] 35 3 2" xfId="6061"/>
    <cellStyle name="Millares [0] 35 4" xfId="6062"/>
    <cellStyle name="Millares [0] 35 4 2" xfId="6063"/>
    <cellStyle name="Millares [0] 35 5" xfId="6064"/>
    <cellStyle name="Millares [0] 35 5 2" xfId="6065"/>
    <cellStyle name="Millares [0] 35 6" xfId="6066"/>
    <cellStyle name="Millares [0] 35 6 2" xfId="6067"/>
    <cellStyle name="Millares [0] 35 7" xfId="6068"/>
    <cellStyle name="Millares [0] 35 7 2" xfId="6069"/>
    <cellStyle name="Millares [0] 35 8" xfId="6070"/>
    <cellStyle name="Millares [0] 35 8 2" xfId="6071"/>
    <cellStyle name="Millares [0] 35 9" xfId="6072"/>
    <cellStyle name="Millares [0] 36" xfId="6073"/>
    <cellStyle name="Millares [0] 36 2" xfId="6074"/>
    <cellStyle name="Millares [0] 36 2 2" xfId="6075"/>
    <cellStyle name="Millares [0] 36 3" xfId="6076"/>
    <cellStyle name="Millares [0] 36 3 2" xfId="6077"/>
    <cellStyle name="Millares [0] 36 4" xfId="6078"/>
    <cellStyle name="Millares [0] 36 4 2" xfId="6079"/>
    <cellStyle name="Millares [0] 36 5" xfId="6080"/>
    <cellStyle name="Millares [0] 36 5 2" xfId="6081"/>
    <cellStyle name="Millares [0] 36 6" xfId="6082"/>
    <cellStyle name="Millares [0] 36 6 2" xfId="6083"/>
    <cellStyle name="Millares [0] 36 7" xfId="6084"/>
    <cellStyle name="Millares [0] 36 7 2" xfId="6085"/>
    <cellStyle name="Millares [0] 36 8" xfId="6086"/>
    <cellStyle name="Millares [0] 36 8 2" xfId="6087"/>
    <cellStyle name="Millares [0] 36 9" xfId="6088"/>
    <cellStyle name="Millares [0] 37" xfId="6089"/>
    <cellStyle name="Millares [0] 37 2" xfId="6090"/>
    <cellStyle name="Millares [0] 37 2 2" xfId="6091"/>
    <cellStyle name="Millares [0] 37 3" xfId="6092"/>
    <cellStyle name="Millares [0] 37 3 2" xfId="6093"/>
    <cellStyle name="Millares [0] 37 4" xfId="6094"/>
    <cellStyle name="Millares [0] 37 4 2" xfId="6095"/>
    <cellStyle name="Millares [0] 37 5" xfId="6096"/>
    <cellStyle name="Millares [0] 37 5 2" xfId="6097"/>
    <cellStyle name="Millares [0] 37 6" xfId="6098"/>
    <cellStyle name="Millares [0] 37 6 2" xfId="6099"/>
    <cellStyle name="Millares [0] 37 7" xfId="6100"/>
    <cellStyle name="Millares [0] 37 7 2" xfId="6101"/>
    <cellStyle name="Millares [0] 37 8" xfId="6102"/>
    <cellStyle name="Millares [0] 37 8 2" xfId="6103"/>
    <cellStyle name="Millares [0] 37 9" xfId="6104"/>
    <cellStyle name="Millares [0] 38" xfId="6105"/>
    <cellStyle name="Millares [0] 38 2" xfId="6106"/>
    <cellStyle name="Millares [0] 38 2 2" xfId="6107"/>
    <cellStyle name="Millares [0] 38 3" xfId="6108"/>
    <cellStyle name="Millares [0] 38 3 2" xfId="6109"/>
    <cellStyle name="Millares [0] 38 4" xfId="6110"/>
    <cellStyle name="Millares [0] 38 4 2" xfId="6111"/>
    <cellStyle name="Millares [0] 38 5" xfId="6112"/>
    <cellStyle name="Millares [0] 38 5 2" xfId="6113"/>
    <cellStyle name="Millares [0] 38 6" xfId="6114"/>
    <cellStyle name="Millares [0] 38 6 2" xfId="6115"/>
    <cellStyle name="Millares [0] 38 7" xfId="6116"/>
    <cellStyle name="Millares [0] 38 7 2" xfId="6117"/>
    <cellStyle name="Millares [0] 38 8" xfId="6118"/>
    <cellStyle name="Millares [0] 38 8 2" xfId="6119"/>
    <cellStyle name="Millares [0] 38 9" xfId="6120"/>
    <cellStyle name="Millares [0] 39" xfId="6121"/>
    <cellStyle name="Millares [0] 39 2" xfId="6122"/>
    <cellStyle name="Millares [0] 39 2 2" xfId="6123"/>
    <cellStyle name="Millares [0] 39 3" xfId="6124"/>
    <cellStyle name="Millares [0] 39 3 2" xfId="6125"/>
    <cellStyle name="Millares [0] 39 4" xfId="6126"/>
    <cellStyle name="Millares [0] 39 4 2" xfId="6127"/>
    <cellStyle name="Millares [0] 39 5" xfId="6128"/>
    <cellStyle name="Millares [0] 39 5 2" xfId="6129"/>
    <cellStyle name="Millares [0] 39 6" xfId="6130"/>
    <cellStyle name="Millares [0] 39 6 2" xfId="6131"/>
    <cellStyle name="Millares [0] 39 7" xfId="6132"/>
    <cellStyle name="Millares [0] 39 7 2" xfId="6133"/>
    <cellStyle name="Millares [0] 39 8" xfId="6134"/>
    <cellStyle name="Millares [0] 39 8 2" xfId="6135"/>
    <cellStyle name="Millares [0] 39 9" xfId="6136"/>
    <cellStyle name="Millares [0] 4" xfId="6137"/>
    <cellStyle name="Millares [0] 4 2" xfId="6138"/>
    <cellStyle name="Millares [0] 4 2 2" xfId="6139"/>
    <cellStyle name="Millares [0] 4 3" xfId="6140"/>
    <cellStyle name="Millares [0] 4 3 2" xfId="6141"/>
    <cellStyle name="Millares [0] 4 4" xfId="6142"/>
    <cellStyle name="Millares [0] 4 4 2" xfId="6143"/>
    <cellStyle name="Millares [0] 4 5" xfId="6144"/>
    <cellStyle name="Millares [0] 4 5 2" xfId="6145"/>
    <cellStyle name="Millares [0] 4 6" xfId="6146"/>
    <cellStyle name="Millares [0] 4 6 2" xfId="6147"/>
    <cellStyle name="Millares [0] 4 7" xfId="6148"/>
    <cellStyle name="Millares [0] 4 7 2" xfId="6149"/>
    <cellStyle name="Millares [0] 4 8" xfId="6150"/>
    <cellStyle name="Millares [0] 4 8 2" xfId="6151"/>
    <cellStyle name="Millares [0] 4 9" xfId="6152"/>
    <cellStyle name="Millares [0] 40" xfId="6153"/>
    <cellStyle name="Millares [0] 40 2" xfId="6154"/>
    <cellStyle name="Millares [0] 40 2 2" xfId="6155"/>
    <cellStyle name="Millares [0] 40 3" xfId="6156"/>
    <cellStyle name="Millares [0] 40 3 2" xfId="6157"/>
    <cellStyle name="Millares [0] 40 4" xfId="6158"/>
    <cellStyle name="Millares [0] 40 4 2" xfId="6159"/>
    <cellStyle name="Millares [0] 40 5" xfId="6160"/>
    <cellStyle name="Millares [0] 40 5 2" xfId="6161"/>
    <cellStyle name="Millares [0] 40 6" xfId="6162"/>
    <cellStyle name="Millares [0] 40 6 2" xfId="6163"/>
    <cellStyle name="Millares [0] 40 7" xfId="6164"/>
    <cellStyle name="Millares [0] 40 7 2" xfId="6165"/>
    <cellStyle name="Millares [0] 40 8" xfId="6166"/>
    <cellStyle name="Millares [0] 40 8 2" xfId="6167"/>
    <cellStyle name="Millares [0] 40 9" xfId="6168"/>
    <cellStyle name="Millares [0] 41" xfId="6169"/>
    <cellStyle name="Millares [0] 41 2" xfId="6170"/>
    <cellStyle name="Millares [0] 41 2 2" xfId="6171"/>
    <cellStyle name="Millares [0] 41 3" xfId="6172"/>
    <cellStyle name="Millares [0] 41 3 2" xfId="6173"/>
    <cellStyle name="Millares [0] 41 4" xfId="6174"/>
    <cellStyle name="Millares [0] 41 4 2" xfId="6175"/>
    <cellStyle name="Millares [0] 41 5" xfId="6176"/>
    <cellStyle name="Millares [0] 41 5 2" xfId="6177"/>
    <cellStyle name="Millares [0] 41 6" xfId="6178"/>
    <cellStyle name="Millares [0] 41 6 2" xfId="6179"/>
    <cellStyle name="Millares [0] 41 7" xfId="6180"/>
    <cellStyle name="Millares [0] 41 7 2" xfId="6181"/>
    <cellStyle name="Millares [0] 41 8" xfId="6182"/>
    <cellStyle name="Millares [0] 41 8 2" xfId="6183"/>
    <cellStyle name="Millares [0] 41 9" xfId="6184"/>
    <cellStyle name="Millares [0] 42" xfId="6185"/>
    <cellStyle name="Millares [0] 42 2" xfId="6186"/>
    <cellStyle name="Millares [0] 42 2 2" xfId="6187"/>
    <cellStyle name="Millares [0] 42 3" xfId="6188"/>
    <cellStyle name="Millares [0] 42 3 2" xfId="6189"/>
    <cellStyle name="Millares [0] 42 4" xfId="6190"/>
    <cellStyle name="Millares [0] 42 4 2" xfId="6191"/>
    <cellStyle name="Millares [0] 42 5" xfId="6192"/>
    <cellStyle name="Millares [0] 42 5 2" xfId="6193"/>
    <cellStyle name="Millares [0] 42 6" xfId="6194"/>
    <cellStyle name="Millares [0] 42 6 2" xfId="6195"/>
    <cellStyle name="Millares [0] 42 7" xfId="6196"/>
    <cellStyle name="Millares [0] 42 7 2" xfId="6197"/>
    <cellStyle name="Millares [0] 42 8" xfId="6198"/>
    <cellStyle name="Millares [0] 42 8 2" xfId="6199"/>
    <cellStyle name="Millares [0] 42 9" xfId="6200"/>
    <cellStyle name="Millares [0] 43" xfId="6201"/>
    <cellStyle name="Millares [0] 43 2" xfId="6202"/>
    <cellStyle name="Millares [0] 43 2 2" xfId="6203"/>
    <cellStyle name="Millares [0] 43 3" xfId="6204"/>
    <cellStyle name="Millares [0] 43 3 2" xfId="6205"/>
    <cellStyle name="Millares [0] 43 4" xfId="6206"/>
    <cellStyle name="Millares [0] 43 4 2" xfId="6207"/>
    <cellStyle name="Millares [0] 43 5" xfId="6208"/>
    <cellStyle name="Millares [0] 43 5 2" xfId="6209"/>
    <cellStyle name="Millares [0] 43 6" xfId="6210"/>
    <cellStyle name="Millares [0] 43 6 2" xfId="6211"/>
    <cellStyle name="Millares [0] 43 7" xfId="6212"/>
    <cellStyle name="Millares [0] 43 7 2" xfId="6213"/>
    <cellStyle name="Millares [0] 43 8" xfId="6214"/>
    <cellStyle name="Millares [0] 43 8 2" xfId="6215"/>
    <cellStyle name="Millares [0] 43 9" xfId="6216"/>
    <cellStyle name="Millares [0] 44" xfId="6217"/>
    <cellStyle name="Millares [0] 44 2" xfId="6218"/>
    <cellStyle name="Millares [0] 44 2 2" xfId="6219"/>
    <cellStyle name="Millares [0] 44 3" xfId="6220"/>
    <cellStyle name="Millares [0] 44 3 2" xfId="6221"/>
    <cellStyle name="Millares [0] 44 4" xfId="6222"/>
    <cellStyle name="Millares [0] 44 4 2" xfId="6223"/>
    <cellStyle name="Millares [0] 44 5" xfId="6224"/>
    <cellStyle name="Millares [0] 44 5 2" xfId="6225"/>
    <cellStyle name="Millares [0] 44 6" xfId="6226"/>
    <cellStyle name="Millares [0] 44 6 2" xfId="6227"/>
    <cellStyle name="Millares [0] 44 7" xfId="6228"/>
    <cellStyle name="Millares [0] 44 7 2" xfId="6229"/>
    <cellStyle name="Millares [0] 44 8" xfId="6230"/>
    <cellStyle name="Millares [0] 44 8 2" xfId="6231"/>
    <cellStyle name="Millares [0] 44 9" xfId="6232"/>
    <cellStyle name="Millares [0] 45" xfId="6233"/>
    <cellStyle name="Millares [0] 45 2" xfId="6234"/>
    <cellStyle name="Millares [0] 45 2 2" xfId="6235"/>
    <cellStyle name="Millares [0] 45 3" xfId="6236"/>
    <cellStyle name="Millares [0] 45 3 2" xfId="6237"/>
    <cellStyle name="Millares [0] 45 4" xfId="6238"/>
    <cellStyle name="Millares [0] 45 4 2" xfId="6239"/>
    <cellStyle name="Millares [0] 45 5" xfId="6240"/>
    <cellStyle name="Millares [0] 45 5 2" xfId="6241"/>
    <cellStyle name="Millares [0] 45 6" xfId="6242"/>
    <cellStyle name="Millares [0] 45 6 2" xfId="6243"/>
    <cellStyle name="Millares [0] 45 7" xfId="6244"/>
    <cellStyle name="Millares [0] 45 7 2" xfId="6245"/>
    <cellStyle name="Millares [0] 45 8" xfId="6246"/>
    <cellStyle name="Millares [0] 45 8 2" xfId="6247"/>
    <cellStyle name="Millares [0] 45 9" xfId="6248"/>
    <cellStyle name="Millares [0] 46" xfId="6249"/>
    <cellStyle name="Millares [0] 46 2" xfId="6250"/>
    <cellStyle name="Millares [0] 46 2 2" xfId="6251"/>
    <cellStyle name="Millares [0] 46 3" xfId="6252"/>
    <cellStyle name="Millares [0] 46 3 2" xfId="6253"/>
    <cellStyle name="Millares [0] 46 4" xfId="6254"/>
    <cellStyle name="Millares [0] 46 4 2" xfId="6255"/>
    <cellStyle name="Millares [0] 46 5" xfId="6256"/>
    <cellStyle name="Millares [0] 46 5 2" xfId="6257"/>
    <cellStyle name="Millares [0] 46 6" xfId="6258"/>
    <cellStyle name="Millares [0] 46 6 2" xfId="6259"/>
    <cellStyle name="Millares [0] 46 7" xfId="6260"/>
    <cellStyle name="Millares [0] 46 7 2" xfId="6261"/>
    <cellStyle name="Millares [0] 46 8" xfId="6262"/>
    <cellStyle name="Millares [0] 46 8 2" xfId="6263"/>
    <cellStyle name="Millares [0] 46 9" xfId="6264"/>
    <cellStyle name="Millares [0] 47" xfId="6265"/>
    <cellStyle name="Millares [0] 47 2" xfId="6266"/>
    <cellStyle name="Millares [0] 47 2 2" xfId="6267"/>
    <cellStyle name="Millares [0] 47 3" xfId="6268"/>
    <cellStyle name="Millares [0] 47 3 2" xfId="6269"/>
    <cellStyle name="Millares [0] 47 4" xfId="6270"/>
    <cellStyle name="Millares [0] 47 4 2" xfId="6271"/>
    <cellStyle name="Millares [0] 47 5" xfId="6272"/>
    <cellStyle name="Millares [0] 47 5 2" xfId="6273"/>
    <cellStyle name="Millares [0] 47 6" xfId="6274"/>
    <cellStyle name="Millares [0] 47 6 2" xfId="6275"/>
    <cellStyle name="Millares [0] 47 7" xfId="6276"/>
    <cellStyle name="Millares [0] 47 7 2" xfId="6277"/>
    <cellStyle name="Millares [0] 47 8" xfId="6278"/>
    <cellStyle name="Millares [0] 47 8 2" xfId="6279"/>
    <cellStyle name="Millares [0] 47 9" xfId="6280"/>
    <cellStyle name="Millares [0] 48" xfId="6281"/>
    <cellStyle name="Millares [0] 48 2" xfId="6282"/>
    <cellStyle name="Millares [0] 48 2 2" xfId="6283"/>
    <cellStyle name="Millares [0] 48 3" xfId="6284"/>
    <cellStyle name="Millares [0] 48 3 2" xfId="6285"/>
    <cellStyle name="Millares [0] 48 4" xfId="6286"/>
    <cellStyle name="Millares [0] 48 4 2" xfId="6287"/>
    <cellStyle name="Millares [0] 48 5" xfId="6288"/>
    <cellStyle name="Millares [0] 48 5 2" xfId="6289"/>
    <cellStyle name="Millares [0] 48 6" xfId="6290"/>
    <cellStyle name="Millares [0] 48 6 2" xfId="6291"/>
    <cellStyle name="Millares [0] 48 7" xfId="6292"/>
    <cellStyle name="Millares [0] 48 7 2" xfId="6293"/>
    <cellStyle name="Millares [0] 48 8" xfId="6294"/>
    <cellStyle name="Millares [0] 48 8 2" xfId="6295"/>
    <cellStyle name="Millares [0] 48 9" xfId="6296"/>
    <cellStyle name="Millares [0] 5" xfId="6297"/>
    <cellStyle name="Millares [0] 5 2" xfId="6298"/>
    <cellStyle name="Millares [0] 5 2 2" xfId="6299"/>
    <cellStyle name="Millares [0] 5 3" xfId="6300"/>
    <cellStyle name="Millares [0] 5 3 2" xfId="6301"/>
    <cellStyle name="Millares [0] 5 4" xfId="6302"/>
    <cellStyle name="Millares [0] 5 4 2" xfId="6303"/>
    <cellStyle name="Millares [0] 5 5" xfId="6304"/>
    <cellStyle name="Millares [0] 5 5 2" xfId="6305"/>
    <cellStyle name="Millares [0] 5 6" xfId="6306"/>
    <cellStyle name="Millares [0] 5 6 2" xfId="6307"/>
    <cellStyle name="Millares [0] 5 7" xfId="6308"/>
    <cellStyle name="Millares [0] 5 7 2" xfId="6309"/>
    <cellStyle name="Millares [0] 5 8" xfId="6310"/>
    <cellStyle name="Millares [0] 5 8 2" xfId="6311"/>
    <cellStyle name="Millares [0] 5 9" xfId="6312"/>
    <cellStyle name="Millares [0] 6" xfId="6313"/>
    <cellStyle name="Millares [0] 6 2" xfId="6314"/>
    <cellStyle name="Millares [0] 6 2 2" xfId="6315"/>
    <cellStyle name="Millares [0] 6 3" xfId="6316"/>
    <cellStyle name="Millares [0] 6 3 2" xfId="6317"/>
    <cellStyle name="Millares [0] 6 4" xfId="6318"/>
    <cellStyle name="Millares [0] 6 4 2" xfId="6319"/>
    <cellStyle name="Millares [0] 6 5" xfId="6320"/>
    <cellStyle name="Millares [0] 6 5 2" xfId="6321"/>
    <cellStyle name="Millares [0] 6 6" xfId="6322"/>
    <cellStyle name="Millares [0] 6 6 2" xfId="6323"/>
    <cellStyle name="Millares [0] 6 7" xfId="6324"/>
    <cellStyle name="Millares [0] 6 7 2" xfId="6325"/>
    <cellStyle name="Millares [0] 6 8" xfId="6326"/>
    <cellStyle name="Millares [0] 6 8 2" xfId="6327"/>
    <cellStyle name="Millares [0] 6 9" xfId="6328"/>
    <cellStyle name="Millares [0] 7" xfId="6329"/>
    <cellStyle name="Millares [0] 7 2" xfId="6330"/>
    <cellStyle name="Millares [0] 7 2 2" xfId="6331"/>
    <cellStyle name="Millares [0] 7 3" xfId="6332"/>
    <cellStyle name="Millares [0] 7 3 2" xfId="6333"/>
    <cellStyle name="Millares [0] 7 4" xfId="6334"/>
    <cellStyle name="Millares [0] 7 4 2" xfId="6335"/>
    <cellStyle name="Millares [0] 7 5" xfId="6336"/>
    <cellStyle name="Millares [0] 7 5 2" xfId="6337"/>
    <cellStyle name="Millares [0] 7 6" xfId="6338"/>
    <cellStyle name="Millares [0] 7 6 2" xfId="6339"/>
    <cellStyle name="Millares [0] 7 7" xfId="6340"/>
    <cellStyle name="Millares [0] 7 7 2" xfId="6341"/>
    <cellStyle name="Millares [0] 7 8" xfId="6342"/>
    <cellStyle name="Millares [0] 7 8 2" xfId="6343"/>
    <cellStyle name="Millares [0] 7 9" xfId="6344"/>
    <cellStyle name="Millares [0] 8" xfId="6345"/>
    <cellStyle name="Millares [0] 8 2" xfId="6346"/>
    <cellStyle name="Millares [0] 8 2 2" xfId="6347"/>
    <cellStyle name="Millares [0] 8 3" xfId="6348"/>
    <cellStyle name="Millares [0] 8 3 2" xfId="6349"/>
    <cellStyle name="Millares [0] 8 4" xfId="6350"/>
    <cellStyle name="Millares [0] 8 4 2" xfId="6351"/>
    <cellStyle name="Millares [0] 8 5" xfId="6352"/>
    <cellStyle name="Millares [0] 8 5 2" xfId="6353"/>
    <cellStyle name="Millares [0] 8 6" xfId="6354"/>
    <cellStyle name="Millares [0] 8 6 2" xfId="6355"/>
    <cellStyle name="Millares [0] 8 7" xfId="6356"/>
    <cellStyle name="Millares [0] 8 7 2" xfId="6357"/>
    <cellStyle name="Millares [0] 8 8" xfId="6358"/>
    <cellStyle name="Millares [0] 8 8 2" xfId="6359"/>
    <cellStyle name="Millares [0] 8 9" xfId="6360"/>
    <cellStyle name="Millares [0] 9" xfId="6361"/>
    <cellStyle name="Millares [0] 9 2" xfId="6362"/>
    <cellStyle name="Millares [0] 9 2 2" xfId="6363"/>
    <cellStyle name="Millares [0] 9 3" xfId="6364"/>
    <cellStyle name="Millares [0] 9 3 2" xfId="6365"/>
    <cellStyle name="Millares [0] 9 4" xfId="6366"/>
    <cellStyle name="Millares [0] 9 4 2" xfId="6367"/>
    <cellStyle name="Millares [0] 9 5" xfId="6368"/>
    <cellStyle name="Millares [0] 9 5 2" xfId="6369"/>
    <cellStyle name="Millares [0] 9 6" xfId="6370"/>
    <cellStyle name="Millares [0] 9 6 2" xfId="6371"/>
    <cellStyle name="Millares [0] 9 7" xfId="6372"/>
    <cellStyle name="Millares [0] 9 7 2" xfId="6373"/>
    <cellStyle name="Millares [0] 9 8" xfId="6374"/>
    <cellStyle name="Millares [0] 9 8 2" xfId="6375"/>
    <cellStyle name="Millares [0] 9 9" xfId="6376"/>
    <cellStyle name="Millares 10" xfId="6377"/>
    <cellStyle name="Millares 10 10" xfId="6378"/>
    <cellStyle name="Millares 10 10 2" xfId="6379"/>
    <cellStyle name="Millares 10 10 2 2" xfId="6380"/>
    <cellStyle name="Millares 10 10 3" xfId="6381"/>
    <cellStyle name="Millares 10 10 3 2" xfId="6382"/>
    <cellStyle name="Millares 10 10 4" xfId="6383"/>
    <cellStyle name="Millares 10 11" xfId="6384"/>
    <cellStyle name="Millares 10 11 2" xfId="6385"/>
    <cellStyle name="Millares 10 11 2 2" xfId="6386"/>
    <cellStyle name="Millares 10 11 3" xfId="6387"/>
    <cellStyle name="Millares 10 11 3 2" xfId="6388"/>
    <cellStyle name="Millares 10 11 4" xfId="6389"/>
    <cellStyle name="Millares 10 12" xfId="6390"/>
    <cellStyle name="Millares 10 12 2" xfId="6391"/>
    <cellStyle name="Millares 10 12 2 2" xfId="6392"/>
    <cellStyle name="Millares 10 12 3" xfId="6393"/>
    <cellStyle name="Millares 10 12 3 2" xfId="6394"/>
    <cellStyle name="Millares 10 12 4" xfId="6395"/>
    <cellStyle name="Millares 10 13" xfId="6396"/>
    <cellStyle name="Millares 10 13 2" xfId="6397"/>
    <cellStyle name="Millares 10 13 2 2" xfId="6398"/>
    <cellStyle name="Millares 10 13 3" xfId="6399"/>
    <cellStyle name="Millares 10 13 3 2" xfId="6400"/>
    <cellStyle name="Millares 10 13 4" xfId="6401"/>
    <cellStyle name="Millares 10 14" xfId="6402"/>
    <cellStyle name="Millares 10 14 2" xfId="6403"/>
    <cellStyle name="Millares 10 14 2 2" xfId="6404"/>
    <cellStyle name="Millares 10 14 3" xfId="6405"/>
    <cellStyle name="Millares 10 14 3 2" xfId="6406"/>
    <cellStyle name="Millares 10 14 4" xfId="6407"/>
    <cellStyle name="Millares 10 15" xfId="6408"/>
    <cellStyle name="Millares 10 15 2" xfId="6409"/>
    <cellStyle name="Millares 10 15 2 2" xfId="6410"/>
    <cellStyle name="Millares 10 15 3" xfId="6411"/>
    <cellStyle name="Millares 10 15 3 2" xfId="6412"/>
    <cellStyle name="Millares 10 15 4" xfId="6413"/>
    <cellStyle name="Millares 10 16" xfId="6414"/>
    <cellStyle name="Millares 10 16 2" xfId="6415"/>
    <cellStyle name="Millares 10 16 2 2" xfId="6416"/>
    <cellStyle name="Millares 10 16 3" xfId="6417"/>
    <cellStyle name="Millares 10 16 3 2" xfId="6418"/>
    <cellStyle name="Millares 10 16 4" xfId="6419"/>
    <cellStyle name="Millares 10 17" xfId="6420"/>
    <cellStyle name="Millares 10 17 2" xfId="6421"/>
    <cellStyle name="Millares 10 17 2 2" xfId="6422"/>
    <cellStyle name="Millares 10 17 3" xfId="6423"/>
    <cellStyle name="Millares 10 17 3 2" xfId="6424"/>
    <cellStyle name="Millares 10 17 4" xfId="6425"/>
    <cellStyle name="Millares 10 18" xfId="6426"/>
    <cellStyle name="Millares 10 18 2" xfId="6427"/>
    <cellStyle name="Millares 10 18 2 2" xfId="6428"/>
    <cellStyle name="Millares 10 18 3" xfId="6429"/>
    <cellStyle name="Millares 10 18 3 2" xfId="6430"/>
    <cellStyle name="Millares 10 18 4" xfId="6431"/>
    <cellStyle name="Millares 10 19" xfId="6432"/>
    <cellStyle name="Millares 10 19 2" xfId="6433"/>
    <cellStyle name="Millares 10 19 2 2" xfId="6434"/>
    <cellStyle name="Millares 10 19 3" xfId="6435"/>
    <cellStyle name="Millares 10 19 3 2" xfId="6436"/>
    <cellStyle name="Millares 10 19 4" xfId="6437"/>
    <cellStyle name="Millares 10 2" xfId="6438"/>
    <cellStyle name="Millares 10 2 2" xfId="6439"/>
    <cellStyle name="Millares 10 2 2 2" xfId="6440"/>
    <cellStyle name="Millares 10 2 2 3" xfId="6441"/>
    <cellStyle name="Millares 10 2 3" xfId="6442"/>
    <cellStyle name="Millares 10 2 3 2" xfId="6443"/>
    <cellStyle name="Millares 10 2 4" xfId="6444"/>
    <cellStyle name="Millares 10 2 5" xfId="6445"/>
    <cellStyle name="Millares 10 20" xfId="6446"/>
    <cellStyle name="Millares 10 20 2" xfId="6447"/>
    <cellStyle name="Millares 10 20 2 2" xfId="6448"/>
    <cellStyle name="Millares 10 20 3" xfId="6449"/>
    <cellStyle name="Millares 10 20 3 2" xfId="6450"/>
    <cellStyle name="Millares 10 20 4" xfId="6451"/>
    <cellStyle name="Millares 10 21" xfId="6452"/>
    <cellStyle name="Millares 10 21 2" xfId="6453"/>
    <cellStyle name="Millares 10 21 2 2" xfId="6454"/>
    <cellStyle name="Millares 10 21 3" xfId="6455"/>
    <cellStyle name="Millares 10 21 3 2" xfId="6456"/>
    <cellStyle name="Millares 10 21 4" xfId="6457"/>
    <cellStyle name="Millares 10 22" xfId="6458"/>
    <cellStyle name="Millares 10 22 2" xfId="6459"/>
    <cellStyle name="Millares 10 22 2 2" xfId="6460"/>
    <cellStyle name="Millares 10 22 3" xfId="6461"/>
    <cellStyle name="Millares 10 22 3 2" xfId="6462"/>
    <cellStyle name="Millares 10 22 4" xfId="6463"/>
    <cellStyle name="Millares 10 23" xfId="6464"/>
    <cellStyle name="Millares 10 23 2" xfId="6465"/>
    <cellStyle name="Millares 10 23 2 2" xfId="6466"/>
    <cellStyle name="Millares 10 23 3" xfId="6467"/>
    <cellStyle name="Millares 10 23 3 2" xfId="6468"/>
    <cellStyle name="Millares 10 23 4" xfId="6469"/>
    <cellStyle name="Millares 10 24" xfId="6470"/>
    <cellStyle name="Millares 10 24 2" xfId="6471"/>
    <cellStyle name="Millares 10 24 2 2" xfId="6472"/>
    <cellStyle name="Millares 10 24 3" xfId="6473"/>
    <cellStyle name="Millares 10 24 3 2" xfId="6474"/>
    <cellStyle name="Millares 10 24 4" xfId="6475"/>
    <cellStyle name="Millares 10 25" xfId="6476"/>
    <cellStyle name="Millares 10 25 2" xfId="6477"/>
    <cellStyle name="Millares 10 25 2 2" xfId="6478"/>
    <cellStyle name="Millares 10 25 3" xfId="6479"/>
    <cellStyle name="Millares 10 25 3 2" xfId="6480"/>
    <cellStyle name="Millares 10 25 4" xfId="6481"/>
    <cellStyle name="Millares 10 26" xfId="6482"/>
    <cellStyle name="Millares 10 26 2" xfId="6483"/>
    <cellStyle name="Millares 10 26 2 2" xfId="6484"/>
    <cellStyle name="Millares 10 26 3" xfId="6485"/>
    <cellStyle name="Millares 10 26 3 2" xfId="6486"/>
    <cellStyle name="Millares 10 26 4" xfId="6487"/>
    <cellStyle name="Millares 10 27" xfId="6488"/>
    <cellStyle name="Millares 10 27 2" xfId="6489"/>
    <cellStyle name="Millares 10 27 2 2" xfId="6490"/>
    <cellStyle name="Millares 10 27 3" xfId="6491"/>
    <cellStyle name="Millares 10 27 3 2" xfId="6492"/>
    <cellStyle name="Millares 10 27 4" xfId="6493"/>
    <cellStyle name="Millares 10 28" xfId="6494"/>
    <cellStyle name="Millares 10 28 2" xfId="6495"/>
    <cellStyle name="Millares 10 28 2 2" xfId="6496"/>
    <cellStyle name="Millares 10 28 3" xfId="6497"/>
    <cellStyle name="Millares 10 28 3 2" xfId="6498"/>
    <cellStyle name="Millares 10 28 4" xfId="6499"/>
    <cellStyle name="Millares 10 29" xfId="6500"/>
    <cellStyle name="Millares 10 29 2" xfId="6501"/>
    <cellStyle name="Millares 10 29 2 2" xfId="6502"/>
    <cellStyle name="Millares 10 29 3" xfId="6503"/>
    <cellStyle name="Millares 10 29 3 2" xfId="6504"/>
    <cellStyle name="Millares 10 29 4" xfId="6505"/>
    <cellStyle name="Millares 10 3" xfId="6506"/>
    <cellStyle name="Millares 10 3 2" xfId="6507"/>
    <cellStyle name="Millares 10 3 2 2" xfId="6508"/>
    <cellStyle name="Millares 10 3 3" xfId="6509"/>
    <cellStyle name="Millares 10 3 3 2" xfId="6510"/>
    <cellStyle name="Millares 10 3 4" xfId="6511"/>
    <cellStyle name="Millares 10 3 5" xfId="6512"/>
    <cellStyle name="Millares 10 30" xfId="6513"/>
    <cellStyle name="Millares 10 30 2" xfId="6514"/>
    <cellStyle name="Millares 10 30 2 2" xfId="6515"/>
    <cellStyle name="Millares 10 30 3" xfId="6516"/>
    <cellStyle name="Millares 10 30 3 2" xfId="6517"/>
    <cellStyle name="Millares 10 30 4" xfId="6518"/>
    <cellStyle name="Millares 10 31" xfId="6519"/>
    <cellStyle name="Millares 10 31 2" xfId="6520"/>
    <cellStyle name="Millares 10 31 2 2" xfId="6521"/>
    <cellStyle name="Millares 10 31 3" xfId="6522"/>
    <cellStyle name="Millares 10 31 3 2" xfId="6523"/>
    <cellStyle name="Millares 10 31 4" xfId="6524"/>
    <cellStyle name="Millares 10 32" xfId="6525"/>
    <cellStyle name="Millares 10 32 2" xfId="6526"/>
    <cellStyle name="Millares 10 32 2 2" xfId="6527"/>
    <cellStyle name="Millares 10 32 3" xfId="6528"/>
    <cellStyle name="Millares 10 32 3 2" xfId="6529"/>
    <cellStyle name="Millares 10 32 4" xfId="6530"/>
    <cellStyle name="Millares 10 33" xfId="6531"/>
    <cellStyle name="Millares 10 33 2" xfId="6532"/>
    <cellStyle name="Millares 10 33 2 2" xfId="6533"/>
    <cellStyle name="Millares 10 33 3" xfId="6534"/>
    <cellStyle name="Millares 10 33 3 2" xfId="6535"/>
    <cellStyle name="Millares 10 33 4" xfId="6536"/>
    <cellStyle name="Millares 10 34" xfId="6537"/>
    <cellStyle name="Millares 10 34 2" xfId="6538"/>
    <cellStyle name="Millares 10 34 2 2" xfId="6539"/>
    <cellStyle name="Millares 10 34 3" xfId="6540"/>
    <cellStyle name="Millares 10 34 3 2" xfId="6541"/>
    <cellStyle name="Millares 10 34 4" xfId="6542"/>
    <cellStyle name="Millares 10 35" xfId="6543"/>
    <cellStyle name="Millares 10 36" xfId="6544"/>
    <cellStyle name="Millares 10 4" xfId="6545"/>
    <cellStyle name="Millares 10 4 2" xfId="6546"/>
    <cellStyle name="Millares 10 4 2 2" xfId="6547"/>
    <cellStyle name="Millares 10 4 3" xfId="6548"/>
    <cellStyle name="Millares 10 4 3 2" xfId="6549"/>
    <cellStyle name="Millares 10 4 4" xfId="6550"/>
    <cellStyle name="Millares 10 5" xfId="6551"/>
    <cellStyle name="Millares 10 5 2" xfId="6552"/>
    <cellStyle name="Millares 10 5 2 2" xfId="6553"/>
    <cellStyle name="Millares 10 5 3" xfId="6554"/>
    <cellStyle name="Millares 10 5 3 2" xfId="6555"/>
    <cellStyle name="Millares 10 5 4" xfId="6556"/>
    <cellStyle name="Millares 10 6" xfId="6557"/>
    <cellStyle name="Millares 10 6 2" xfId="6558"/>
    <cellStyle name="Millares 10 6 2 2" xfId="6559"/>
    <cellStyle name="Millares 10 6 3" xfId="6560"/>
    <cellStyle name="Millares 10 6 3 2" xfId="6561"/>
    <cellStyle name="Millares 10 6 4" xfId="6562"/>
    <cellStyle name="Millares 10 7" xfId="6563"/>
    <cellStyle name="Millares 10 7 2" xfId="6564"/>
    <cellStyle name="Millares 10 7 2 2" xfId="6565"/>
    <cellStyle name="Millares 10 7 3" xfId="6566"/>
    <cellStyle name="Millares 10 7 3 2" xfId="6567"/>
    <cellStyle name="Millares 10 7 4" xfId="6568"/>
    <cellStyle name="Millares 10 8" xfId="6569"/>
    <cellStyle name="Millares 10 8 2" xfId="6570"/>
    <cellStyle name="Millares 10 8 2 2" xfId="6571"/>
    <cellStyle name="Millares 10 8 3" xfId="6572"/>
    <cellStyle name="Millares 10 8 3 2" xfId="6573"/>
    <cellStyle name="Millares 10 8 4" xfId="6574"/>
    <cellStyle name="Millares 10 9" xfId="6575"/>
    <cellStyle name="Millares 10 9 2" xfId="6576"/>
    <cellStyle name="Millares 10 9 2 2" xfId="6577"/>
    <cellStyle name="Millares 10 9 3" xfId="6578"/>
    <cellStyle name="Millares 10 9 3 2" xfId="6579"/>
    <cellStyle name="Millares 10 9 4" xfId="6580"/>
    <cellStyle name="Millares 11" xfId="6581"/>
    <cellStyle name="Millares 11 10" xfId="6582"/>
    <cellStyle name="Millares 11 10 2" xfId="6583"/>
    <cellStyle name="Millares 11 10 2 2" xfId="6584"/>
    <cellStyle name="Millares 11 10 3" xfId="6585"/>
    <cellStyle name="Millares 11 10 3 2" xfId="6586"/>
    <cellStyle name="Millares 11 10 4" xfId="6587"/>
    <cellStyle name="Millares 11 11" xfId="6588"/>
    <cellStyle name="Millares 11 11 2" xfId="6589"/>
    <cellStyle name="Millares 11 11 2 2" xfId="6590"/>
    <cellStyle name="Millares 11 11 3" xfId="6591"/>
    <cellStyle name="Millares 11 11 3 2" xfId="6592"/>
    <cellStyle name="Millares 11 11 4" xfId="6593"/>
    <cellStyle name="Millares 11 12" xfId="6594"/>
    <cellStyle name="Millares 11 12 2" xfId="6595"/>
    <cellStyle name="Millares 11 12 2 2" xfId="6596"/>
    <cellStyle name="Millares 11 12 3" xfId="6597"/>
    <cellStyle name="Millares 11 12 3 2" xfId="6598"/>
    <cellStyle name="Millares 11 12 4" xfId="6599"/>
    <cellStyle name="Millares 11 13" xfId="6600"/>
    <cellStyle name="Millares 11 13 2" xfId="6601"/>
    <cellStyle name="Millares 11 13 2 2" xfId="6602"/>
    <cellStyle name="Millares 11 13 3" xfId="6603"/>
    <cellStyle name="Millares 11 13 3 2" xfId="6604"/>
    <cellStyle name="Millares 11 13 4" xfId="6605"/>
    <cellStyle name="Millares 11 14" xfId="6606"/>
    <cellStyle name="Millares 11 14 2" xfId="6607"/>
    <cellStyle name="Millares 11 14 2 2" xfId="6608"/>
    <cellStyle name="Millares 11 14 3" xfId="6609"/>
    <cellStyle name="Millares 11 14 3 2" xfId="6610"/>
    <cellStyle name="Millares 11 14 4" xfId="6611"/>
    <cellStyle name="Millares 11 15" xfId="6612"/>
    <cellStyle name="Millares 11 15 2" xfId="6613"/>
    <cellStyle name="Millares 11 15 2 2" xfId="6614"/>
    <cellStyle name="Millares 11 15 3" xfId="6615"/>
    <cellStyle name="Millares 11 15 3 2" xfId="6616"/>
    <cellStyle name="Millares 11 15 4" xfId="6617"/>
    <cellStyle name="Millares 11 16" xfId="6618"/>
    <cellStyle name="Millares 11 16 2" xfId="6619"/>
    <cellStyle name="Millares 11 16 2 2" xfId="6620"/>
    <cellStyle name="Millares 11 16 3" xfId="6621"/>
    <cellStyle name="Millares 11 16 3 2" xfId="6622"/>
    <cellStyle name="Millares 11 16 4" xfId="6623"/>
    <cellStyle name="Millares 11 17" xfId="6624"/>
    <cellStyle name="Millares 11 17 2" xfId="6625"/>
    <cellStyle name="Millares 11 17 2 2" xfId="6626"/>
    <cellStyle name="Millares 11 17 3" xfId="6627"/>
    <cellStyle name="Millares 11 17 3 2" xfId="6628"/>
    <cellStyle name="Millares 11 17 4" xfId="6629"/>
    <cellStyle name="Millares 11 18" xfId="6630"/>
    <cellStyle name="Millares 11 18 2" xfId="6631"/>
    <cellStyle name="Millares 11 18 2 2" xfId="6632"/>
    <cellStyle name="Millares 11 18 3" xfId="6633"/>
    <cellStyle name="Millares 11 18 3 2" xfId="6634"/>
    <cellStyle name="Millares 11 18 4" xfId="6635"/>
    <cellStyle name="Millares 11 19" xfId="6636"/>
    <cellStyle name="Millares 11 19 2" xfId="6637"/>
    <cellStyle name="Millares 11 19 2 2" xfId="6638"/>
    <cellStyle name="Millares 11 19 3" xfId="6639"/>
    <cellStyle name="Millares 11 19 3 2" xfId="6640"/>
    <cellStyle name="Millares 11 19 4" xfId="6641"/>
    <cellStyle name="Millares 11 2" xfId="6642"/>
    <cellStyle name="Millares 11 2 2" xfId="6643"/>
    <cellStyle name="Millares 11 2 2 2" xfId="6644"/>
    <cellStyle name="Millares 11 2 3" xfId="6645"/>
    <cellStyle name="Millares 11 2 3 2" xfId="6646"/>
    <cellStyle name="Millares 11 2 4" xfId="6647"/>
    <cellStyle name="Millares 11 20" xfId="6648"/>
    <cellStyle name="Millares 11 20 2" xfId="6649"/>
    <cellStyle name="Millares 11 20 2 2" xfId="6650"/>
    <cellStyle name="Millares 11 20 3" xfId="6651"/>
    <cellStyle name="Millares 11 20 3 2" xfId="6652"/>
    <cellStyle name="Millares 11 20 4" xfId="6653"/>
    <cellStyle name="Millares 11 21" xfId="6654"/>
    <cellStyle name="Millares 11 21 2" xfId="6655"/>
    <cellStyle name="Millares 11 21 2 2" xfId="6656"/>
    <cellStyle name="Millares 11 21 3" xfId="6657"/>
    <cellStyle name="Millares 11 21 3 2" xfId="6658"/>
    <cellStyle name="Millares 11 21 4" xfId="6659"/>
    <cellStyle name="Millares 11 22" xfId="6660"/>
    <cellStyle name="Millares 11 22 2" xfId="6661"/>
    <cellStyle name="Millares 11 22 2 2" xfId="6662"/>
    <cellStyle name="Millares 11 22 3" xfId="6663"/>
    <cellStyle name="Millares 11 22 3 2" xfId="6664"/>
    <cellStyle name="Millares 11 22 4" xfId="6665"/>
    <cellStyle name="Millares 11 23" xfId="6666"/>
    <cellStyle name="Millares 11 23 2" xfId="6667"/>
    <cellStyle name="Millares 11 23 2 2" xfId="6668"/>
    <cellStyle name="Millares 11 23 3" xfId="6669"/>
    <cellStyle name="Millares 11 23 3 2" xfId="6670"/>
    <cellStyle name="Millares 11 23 4" xfId="6671"/>
    <cellStyle name="Millares 11 24" xfId="6672"/>
    <cellStyle name="Millares 11 24 2" xfId="6673"/>
    <cellStyle name="Millares 11 24 2 2" xfId="6674"/>
    <cellStyle name="Millares 11 24 3" xfId="6675"/>
    <cellStyle name="Millares 11 24 3 2" xfId="6676"/>
    <cellStyle name="Millares 11 24 4" xfId="6677"/>
    <cellStyle name="Millares 11 25" xfId="6678"/>
    <cellStyle name="Millares 11 25 2" xfId="6679"/>
    <cellStyle name="Millares 11 25 2 2" xfId="6680"/>
    <cellStyle name="Millares 11 25 3" xfId="6681"/>
    <cellStyle name="Millares 11 25 3 2" xfId="6682"/>
    <cellStyle name="Millares 11 25 4" xfId="6683"/>
    <cellStyle name="Millares 11 26" xfId="6684"/>
    <cellStyle name="Millares 11 26 2" xfId="6685"/>
    <cellStyle name="Millares 11 26 2 2" xfId="6686"/>
    <cellStyle name="Millares 11 26 3" xfId="6687"/>
    <cellStyle name="Millares 11 26 3 2" xfId="6688"/>
    <cellStyle name="Millares 11 26 4" xfId="6689"/>
    <cellStyle name="Millares 11 27" xfId="6690"/>
    <cellStyle name="Millares 11 27 2" xfId="6691"/>
    <cellStyle name="Millares 11 27 2 2" xfId="6692"/>
    <cellStyle name="Millares 11 27 3" xfId="6693"/>
    <cellStyle name="Millares 11 27 3 2" xfId="6694"/>
    <cellStyle name="Millares 11 27 4" xfId="6695"/>
    <cellStyle name="Millares 11 28" xfId="6696"/>
    <cellStyle name="Millares 11 28 2" xfId="6697"/>
    <cellStyle name="Millares 11 28 2 2" xfId="6698"/>
    <cellStyle name="Millares 11 28 3" xfId="6699"/>
    <cellStyle name="Millares 11 28 3 2" xfId="6700"/>
    <cellStyle name="Millares 11 28 4" xfId="6701"/>
    <cellStyle name="Millares 11 29" xfId="6702"/>
    <cellStyle name="Millares 11 29 2" xfId="6703"/>
    <cellStyle name="Millares 11 29 2 2" xfId="6704"/>
    <cellStyle name="Millares 11 29 3" xfId="6705"/>
    <cellStyle name="Millares 11 29 3 2" xfId="6706"/>
    <cellStyle name="Millares 11 29 4" xfId="6707"/>
    <cellStyle name="Millares 11 3" xfId="6708"/>
    <cellStyle name="Millares 11 3 2" xfId="6709"/>
    <cellStyle name="Millares 11 3 2 2" xfId="6710"/>
    <cellStyle name="Millares 11 3 3" xfId="6711"/>
    <cellStyle name="Millares 11 3 3 2" xfId="6712"/>
    <cellStyle name="Millares 11 3 4" xfId="6713"/>
    <cellStyle name="Millares 11 30" xfId="6714"/>
    <cellStyle name="Millares 11 30 2" xfId="6715"/>
    <cellStyle name="Millares 11 30 2 2" xfId="6716"/>
    <cellStyle name="Millares 11 30 3" xfId="6717"/>
    <cellStyle name="Millares 11 30 3 2" xfId="6718"/>
    <cellStyle name="Millares 11 30 4" xfId="6719"/>
    <cellStyle name="Millares 11 31" xfId="6720"/>
    <cellStyle name="Millares 11 31 2" xfId="6721"/>
    <cellStyle name="Millares 11 31 2 2" xfId="6722"/>
    <cellStyle name="Millares 11 31 3" xfId="6723"/>
    <cellStyle name="Millares 11 31 3 2" xfId="6724"/>
    <cellStyle name="Millares 11 31 4" xfId="6725"/>
    <cellStyle name="Millares 11 32" xfId="6726"/>
    <cellStyle name="Millares 11 32 2" xfId="6727"/>
    <cellStyle name="Millares 11 32 2 2" xfId="6728"/>
    <cellStyle name="Millares 11 32 3" xfId="6729"/>
    <cellStyle name="Millares 11 32 3 2" xfId="6730"/>
    <cellStyle name="Millares 11 32 4" xfId="6731"/>
    <cellStyle name="Millares 11 33" xfId="6732"/>
    <cellStyle name="Millares 11 33 2" xfId="6733"/>
    <cellStyle name="Millares 11 33 2 2" xfId="6734"/>
    <cellStyle name="Millares 11 33 3" xfId="6735"/>
    <cellStyle name="Millares 11 33 3 2" xfId="6736"/>
    <cellStyle name="Millares 11 33 4" xfId="6737"/>
    <cellStyle name="Millares 11 34" xfId="6738"/>
    <cellStyle name="Millares 11 34 2" xfId="6739"/>
    <cellStyle name="Millares 11 34 2 2" xfId="6740"/>
    <cellStyle name="Millares 11 34 3" xfId="6741"/>
    <cellStyle name="Millares 11 34 3 2" xfId="6742"/>
    <cellStyle name="Millares 11 34 4" xfId="6743"/>
    <cellStyle name="Millares 11 35" xfId="6744"/>
    <cellStyle name="Millares 11 36" xfId="6745"/>
    <cellStyle name="Millares 11 4" xfId="6746"/>
    <cellStyle name="Millares 11 4 2" xfId="6747"/>
    <cellStyle name="Millares 11 4 2 2" xfId="6748"/>
    <cellStyle name="Millares 11 4 3" xfId="6749"/>
    <cellStyle name="Millares 11 4 3 2" xfId="6750"/>
    <cellStyle name="Millares 11 4 4" xfId="6751"/>
    <cellStyle name="Millares 11 5" xfId="6752"/>
    <cellStyle name="Millares 11 5 2" xfId="6753"/>
    <cellStyle name="Millares 11 5 2 2" xfId="6754"/>
    <cellStyle name="Millares 11 5 3" xfId="6755"/>
    <cellStyle name="Millares 11 5 3 2" xfId="6756"/>
    <cellStyle name="Millares 11 5 4" xfId="6757"/>
    <cellStyle name="Millares 11 6" xfId="6758"/>
    <cellStyle name="Millares 11 6 2" xfId="6759"/>
    <cellStyle name="Millares 11 6 2 2" xfId="6760"/>
    <cellStyle name="Millares 11 6 3" xfId="6761"/>
    <cellStyle name="Millares 11 6 3 2" xfId="6762"/>
    <cellStyle name="Millares 11 6 4" xfId="6763"/>
    <cellStyle name="Millares 11 7" xfId="6764"/>
    <cellStyle name="Millares 11 7 2" xfId="6765"/>
    <cellStyle name="Millares 11 7 2 2" xfId="6766"/>
    <cellStyle name="Millares 11 7 3" xfId="6767"/>
    <cellStyle name="Millares 11 7 3 2" xfId="6768"/>
    <cellStyle name="Millares 11 7 4" xfId="6769"/>
    <cellStyle name="Millares 11 8" xfId="6770"/>
    <cellStyle name="Millares 11 8 2" xfId="6771"/>
    <cellStyle name="Millares 11 8 2 2" xfId="6772"/>
    <cellStyle name="Millares 11 8 3" xfId="6773"/>
    <cellStyle name="Millares 11 8 3 2" xfId="6774"/>
    <cellStyle name="Millares 11 8 4" xfId="6775"/>
    <cellStyle name="Millares 11 9" xfId="6776"/>
    <cellStyle name="Millares 11 9 2" xfId="6777"/>
    <cellStyle name="Millares 11 9 2 2" xfId="6778"/>
    <cellStyle name="Millares 11 9 3" xfId="6779"/>
    <cellStyle name="Millares 11 9 3 2" xfId="6780"/>
    <cellStyle name="Millares 11 9 4" xfId="6781"/>
    <cellStyle name="Millares 12" xfId="6782"/>
    <cellStyle name="Millares 12 10" xfId="6783"/>
    <cellStyle name="Millares 12 10 2" xfId="6784"/>
    <cellStyle name="Millares 12 10 2 2" xfId="6785"/>
    <cellStyle name="Millares 12 10 3" xfId="6786"/>
    <cellStyle name="Millares 12 10 3 2" xfId="6787"/>
    <cellStyle name="Millares 12 10 4" xfId="6788"/>
    <cellStyle name="Millares 12 11" xfId="6789"/>
    <cellStyle name="Millares 12 11 2" xfId="6790"/>
    <cellStyle name="Millares 12 11 2 2" xfId="6791"/>
    <cellStyle name="Millares 12 11 3" xfId="6792"/>
    <cellStyle name="Millares 12 11 3 2" xfId="6793"/>
    <cellStyle name="Millares 12 11 4" xfId="6794"/>
    <cellStyle name="Millares 12 12" xfId="6795"/>
    <cellStyle name="Millares 12 12 2" xfId="6796"/>
    <cellStyle name="Millares 12 12 2 2" xfId="6797"/>
    <cellStyle name="Millares 12 12 3" xfId="6798"/>
    <cellStyle name="Millares 12 12 3 2" xfId="6799"/>
    <cellStyle name="Millares 12 12 4" xfId="6800"/>
    <cellStyle name="Millares 12 13" xfId="6801"/>
    <cellStyle name="Millares 12 13 2" xfId="6802"/>
    <cellStyle name="Millares 12 13 2 2" xfId="6803"/>
    <cellStyle name="Millares 12 13 3" xfId="6804"/>
    <cellStyle name="Millares 12 13 3 2" xfId="6805"/>
    <cellStyle name="Millares 12 13 4" xfId="6806"/>
    <cellStyle name="Millares 12 14" xfId="6807"/>
    <cellStyle name="Millares 12 14 2" xfId="6808"/>
    <cellStyle name="Millares 12 14 2 2" xfId="6809"/>
    <cellStyle name="Millares 12 14 3" xfId="6810"/>
    <cellStyle name="Millares 12 14 3 2" xfId="6811"/>
    <cellStyle name="Millares 12 14 4" xfId="6812"/>
    <cellStyle name="Millares 12 15" xfId="6813"/>
    <cellStyle name="Millares 12 15 2" xfId="6814"/>
    <cellStyle name="Millares 12 15 2 2" xfId="6815"/>
    <cellStyle name="Millares 12 15 3" xfId="6816"/>
    <cellStyle name="Millares 12 15 3 2" xfId="6817"/>
    <cellStyle name="Millares 12 15 4" xfId="6818"/>
    <cellStyle name="Millares 12 16" xfId="6819"/>
    <cellStyle name="Millares 12 16 2" xfId="6820"/>
    <cellStyle name="Millares 12 16 2 2" xfId="6821"/>
    <cellStyle name="Millares 12 16 3" xfId="6822"/>
    <cellStyle name="Millares 12 16 3 2" xfId="6823"/>
    <cellStyle name="Millares 12 16 4" xfId="6824"/>
    <cellStyle name="Millares 12 17" xfId="6825"/>
    <cellStyle name="Millares 12 17 2" xfId="6826"/>
    <cellStyle name="Millares 12 17 2 2" xfId="6827"/>
    <cellStyle name="Millares 12 17 3" xfId="6828"/>
    <cellStyle name="Millares 12 17 3 2" xfId="6829"/>
    <cellStyle name="Millares 12 17 4" xfId="6830"/>
    <cellStyle name="Millares 12 18" xfId="6831"/>
    <cellStyle name="Millares 12 18 2" xfId="6832"/>
    <cellStyle name="Millares 12 18 2 2" xfId="6833"/>
    <cellStyle name="Millares 12 18 3" xfId="6834"/>
    <cellStyle name="Millares 12 18 3 2" xfId="6835"/>
    <cellStyle name="Millares 12 18 4" xfId="6836"/>
    <cellStyle name="Millares 12 19" xfId="6837"/>
    <cellStyle name="Millares 12 19 2" xfId="6838"/>
    <cellStyle name="Millares 12 19 2 2" xfId="6839"/>
    <cellStyle name="Millares 12 19 3" xfId="6840"/>
    <cellStyle name="Millares 12 19 3 2" xfId="6841"/>
    <cellStyle name="Millares 12 19 4" xfId="6842"/>
    <cellStyle name="Millares 12 2" xfId="6843"/>
    <cellStyle name="Millares 12 2 2" xfId="6844"/>
    <cellStyle name="Millares 12 2 2 2" xfId="6845"/>
    <cellStyle name="Millares 12 2 3" xfId="6846"/>
    <cellStyle name="Millares 12 2 3 2" xfId="6847"/>
    <cellStyle name="Millares 12 2 4" xfId="6848"/>
    <cellStyle name="Millares 12 2 5" xfId="6849"/>
    <cellStyle name="Millares 12 20" xfId="6850"/>
    <cellStyle name="Millares 12 20 2" xfId="6851"/>
    <cellStyle name="Millares 12 20 2 2" xfId="6852"/>
    <cellStyle name="Millares 12 20 3" xfId="6853"/>
    <cellStyle name="Millares 12 20 3 2" xfId="6854"/>
    <cellStyle name="Millares 12 20 4" xfId="6855"/>
    <cellStyle name="Millares 12 21" xfId="6856"/>
    <cellStyle name="Millares 12 21 2" xfId="6857"/>
    <cellStyle name="Millares 12 21 2 2" xfId="6858"/>
    <cellStyle name="Millares 12 21 3" xfId="6859"/>
    <cellStyle name="Millares 12 21 3 2" xfId="6860"/>
    <cellStyle name="Millares 12 21 4" xfId="6861"/>
    <cellStyle name="Millares 12 22" xfId="6862"/>
    <cellStyle name="Millares 12 22 2" xfId="6863"/>
    <cellStyle name="Millares 12 22 2 2" xfId="6864"/>
    <cellStyle name="Millares 12 22 3" xfId="6865"/>
    <cellStyle name="Millares 12 22 3 2" xfId="6866"/>
    <cellStyle name="Millares 12 22 4" xfId="6867"/>
    <cellStyle name="Millares 12 23" xfId="6868"/>
    <cellStyle name="Millares 12 23 2" xfId="6869"/>
    <cellStyle name="Millares 12 23 2 2" xfId="6870"/>
    <cellStyle name="Millares 12 23 3" xfId="6871"/>
    <cellStyle name="Millares 12 23 3 2" xfId="6872"/>
    <cellStyle name="Millares 12 23 4" xfId="6873"/>
    <cellStyle name="Millares 12 24" xfId="6874"/>
    <cellStyle name="Millares 12 24 2" xfId="6875"/>
    <cellStyle name="Millares 12 24 2 2" xfId="6876"/>
    <cellStyle name="Millares 12 24 3" xfId="6877"/>
    <cellStyle name="Millares 12 24 3 2" xfId="6878"/>
    <cellStyle name="Millares 12 24 4" xfId="6879"/>
    <cellStyle name="Millares 12 25" xfId="6880"/>
    <cellStyle name="Millares 12 25 2" xfId="6881"/>
    <cellStyle name="Millares 12 25 2 2" xfId="6882"/>
    <cellStyle name="Millares 12 25 3" xfId="6883"/>
    <cellStyle name="Millares 12 25 3 2" xfId="6884"/>
    <cellStyle name="Millares 12 25 4" xfId="6885"/>
    <cellStyle name="Millares 12 26" xfId="6886"/>
    <cellStyle name="Millares 12 26 2" xfId="6887"/>
    <cellStyle name="Millares 12 26 2 2" xfId="6888"/>
    <cellStyle name="Millares 12 26 3" xfId="6889"/>
    <cellStyle name="Millares 12 26 3 2" xfId="6890"/>
    <cellStyle name="Millares 12 26 4" xfId="6891"/>
    <cellStyle name="Millares 12 27" xfId="6892"/>
    <cellStyle name="Millares 12 27 2" xfId="6893"/>
    <cellStyle name="Millares 12 27 2 2" xfId="6894"/>
    <cellStyle name="Millares 12 27 3" xfId="6895"/>
    <cellStyle name="Millares 12 27 3 2" xfId="6896"/>
    <cellStyle name="Millares 12 27 4" xfId="6897"/>
    <cellStyle name="Millares 12 28" xfId="6898"/>
    <cellStyle name="Millares 12 28 2" xfId="6899"/>
    <cellStyle name="Millares 12 28 2 2" xfId="6900"/>
    <cellStyle name="Millares 12 28 3" xfId="6901"/>
    <cellStyle name="Millares 12 28 3 2" xfId="6902"/>
    <cellStyle name="Millares 12 28 4" xfId="6903"/>
    <cellStyle name="Millares 12 29" xfId="6904"/>
    <cellStyle name="Millares 12 29 2" xfId="6905"/>
    <cellStyle name="Millares 12 29 2 2" xfId="6906"/>
    <cellStyle name="Millares 12 29 3" xfId="6907"/>
    <cellStyle name="Millares 12 29 3 2" xfId="6908"/>
    <cellStyle name="Millares 12 29 4" xfId="6909"/>
    <cellStyle name="Millares 12 3" xfId="6910"/>
    <cellStyle name="Millares 12 3 2" xfId="6911"/>
    <cellStyle name="Millares 12 3 2 2" xfId="6912"/>
    <cellStyle name="Millares 12 3 3" xfId="6913"/>
    <cellStyle name="Millares 12 3 3 2" xfId="6914"/>
    <cellStyle name="Millares 12 3 4" xfId="6915"/>
    <cellStyle name="Millares 12 30" xfId="6916"/>
    <cellStyle name="Millares 12 30 2" xfId="6917"/>
    <cellStyle name="Millares 12 30 2 2" xfId="6918"/>
    <cellStyle name="Millares 12 30 3" xfId="6919"/>
    <cellStyle name="Millares 12 30 3 2" xfId="6920"/>
    <cellStyle name="Millares 12 30 4" xfId="6921"/>
    <cellStyle name="Millares 12 31" xfId="6922"/>
    <cellStyle name="Millares 12 31 2" xfId="6923"/>
    <cellStyle name="Millares 12 31 2 2" xfId="6924"/>
    <cellStyle name="Millares 12 31 3" xfId="6925"/>
    <cellStyle name="Millares 12 31 3 2" xfId="6926"/>
    <cellStyle name="Millares 12 31 4" xfId="6927"/>
    <cellStyle name="Millares 12 32" xfId="6928"/>
    <cellStyle name="Millares 12 32 2" xfId="6929"/>
    <cellStyle name="Millares 12 32 2 2" xfId="6930"/>
    <cellStyle name="Millares 12 32 3" xfId="6931"/>
    <cellStyle name="Millares 12 32 3 2" xfId="6932"/>
    <cellStyle name="Millares 12 32 4" xfId="6933"/>
    <cellStyle name="Millares 12 33" xfId="6934"/>
    <cellStyle name="Millares 12 33 2" xfId="6935"/>
    <cellStyle name="Millares 12 33 2 2" xfId="6936"/>
    <cellStyle name="Millares 12 33 3" xfId="6937"/>
    <cellStyle name="Millares 12 33 3 2" xfId="6938"/>
    <cellStyle name="Millares 12 33 4" xfId="6939"/>
    <cellStyle name="Millares 12 34" xfId="6940"/>
    <cellStyle name="Millares 12 34 2" xfId="6941"/>
    <cellStyle name="Millares 12 34 2 2" xfId="6942"/>
    <cellStyle name="Millares 12 34 3" xfId="6943"/>
    <cellStyle name="Millares 12 34 3 2" xfId="6944"/>
    <cellStyle name="Millares 12 34 4" xfId="6945"/>
    <cellStyle name="Millares 12 35" xfId="6946"/>
    <cellStyle name="Millares 12 36" xfId="6947"/>
    <cellStyle name="Millares 12 37" xfId="6948"/>
    <cellStyle name="Millares 12 4" xfId="6949"/>
    <cellStyle name="Millares 12 4 2" xfId="6950"/>
    <cellStyle name="Millares 12 4 2 2" xfId="6951"/>
    <cellStyle name="Millares 12 4 3" xfId="6952"/>
    <cellStyle name="Millares 12 4 3 2" xfId="6953"/>
    <cellStyle name="Millares 12 4 4" xfId="6954"/>
    <cellStyle name="Millares 12 5" xfId="6955"/>
    <cellStyle name="Millares 12 5 2" xfId="6956"/>
    <cellStyle name="Millares 12 5 2 2" xfId="6957"/>
    <cellStyle name="Millares 12 5 3" xfId="6958"/>
    <cellStyle name="Millares 12 5 3 2" xfId="6959"/>
    <cellStyle name="Millares 12 5 4" xfId="6960"/>
    <cellStyle name="Millares 12 6" xfId="6961"/>
    <cellStyle name="Millares 12 6 2" xfId="6962"/>
    <cellStyle name="Millares 12 6 2 2" xfId="6963"/>
    <cellStyle name="Millares 12 6 3" xfId="6964"/>
    <cellStyle name="Millares 12 6 3 2" xfId="6965"/>
    <cellStyle name="Millares 12 6 4" xfId="6966"/>
    <cellStyle name="Millares 12 7" xfId="6967"/>
    <cellStyle name="Millares 12 7 2" xfId="6968"/>
    <cellStyle name="Millares 12 7 2 2" xfId="6969"/>
    <cellStyle name="Millares 12 7 3" xfId="6970"/>
    <cellStyle name="Millares 12 7 3 2" xfId="6971"/>
    <cellStyle name="Millares 12 7 4" xfId="6972"/>
    <cellStyle name="Millares 12 8" xfId="6973"/>
    <cellStyle name="Millares 12 8 2" xfId="6974"/>
    <cellStyle name="Millares 12 8 2 2" xfId="6975"/>
    <cellStyle name="Millares 12 8 3" xfId="6976"/>
    <cellStyle name="Millares 12 8 3 2" xfId="6977"/>
    <cellStyle name="Millares 12 8 4" xfId="6978"/>
    <cellStyle name="Millares 12 9" xfId="6979"/>
    <cellStyle name="Millares 12 9 2" xfId="6980"/>
    <cellStyle name="Millares 12 9 2 2" xfId="6981"/>
    <cellStyle name="Millares 12 9 3" xfId="6982"/>
    <cellStyle name="Millares 12 9 3 2" xfId="6983"/>
    <cellStyle name="Millares 12 9 4" xfId="6984"/>
    <cellStyle name="Millares 13" xfId="6985"/>
    <cellStyle name="Millares 13 10" xfId="6986"/>
    <cellStyle name="Millares 13 10 2" xfId="6987"/>
    <cellStyle name="Millares 13 10 2 2" xfId="6988"/>
    <cellStyle name="Millares 13 10 3" xfId="6989"/>
    <cellStyle name="Millares 13 10 3 2" xfId="6990"/>
    <cellStyle name="Millares 13 10 4" xfId="6991"/>
    <cellStyle name="Millares 13 11" xfId="6992"/>
    <cellStyle name="Millares 13 11 2" xfId="6993"/>
    <cellStyle name="Millares 13 11 2 2" xfId="6994"/>
    <cellStyle name="Millares 13 11 3" xfId="6995"/>
    <cellStyle name="Millares 13 11 3 2" xfId="6996"/>
    <cellStyle name="Millares 13 11 4" xfId="6997"/>
    <cellStyle name="Millares 13 12" xfId="6998"/>
    <cellStyle name="Millares 13 12 2" xfId="6999"/>
    <cellStyle name="Millares 13 12 2 2" xfId="7000"/>
    <cellStyle name="Millares 13 12 3" xfId="7001"/>
    <cellStyle name="Millares 13 12 3 2" xfId="7002"/>
    <cellStyle name="Millares 13 12 4" xfId="7003"/>
    <cellStyle name="Millares 13 13" xfId="7004"/>
    <cellStyle name="Millares 13 13 2" xfId="7005"/>
    <cellStyle name="Millares 13 13 2 2" xfId="7006"/>
    <cellStyle name="Millares 13 13 3" xfId="7007"/>
    <cellStyle name="Millares 13 13 3 2" xfId="7008"/>
    <cellStyle name="Millares 13 13 4" xfId="7009"/>
    <cellStyle name="Millares 13 14" xfId="7010"/>
    <cellStyle name="Millares 13 14 2" xfId="7011"/>
    <cellStyle name="Millares 13 14 2 2" xfId="7012"/>
    <cellStyle name="Millares 13 14 3" xfId="7013"/>
    <cellStyle name="Millares 13 14 3 2" xfId="7014"/>
    <cellStyle name="Millares 13 14 4" xfId="7015"/>
    <cellStyle name="Millares 13 15" xfId="7016"/>
    <cellStyle name="Millares 13 15 2" xfId="7017"/>
    <cellStyle name="Millares 13 15 2 2" xfId="7018"/>
    <cellStyle name="Millares 13 15 3" xfId="7019"/>
    <cellStyle name="Millares 13 15 3 2" xfId="7020"/>
    <cellStyle name="Millares 13 15 4" xfId="7021"/>
    <cellStyle name="Millares 13 16" xfId="7022"/>
    <cellStyle name="Millares 13 16 2" xfId="7023"/>
    <cellStyle name="Millares 13 16 2 2" xfId="7024"/>
    <cellStyle name="Millares 13 16 3" xfId="7025"/>
    <cellStyle name="Millares 13 16 3 2" xfId="7026"/>
    <cellStyle name="Millares 13 16 4" xfId="7027"/>
    <cellStyle name="Millares 13 17" xfId="7028"/>
    <cellStyle name="Millares 13 17 2" xfId="7029"/>
    <cellStyle name="Millares 13 17 2 2" xfId="7030"/>
    <cellStyle name="Millares 13 17 3" xfId="7031"/>
    <cellStyle name="Millares 13 17 3 2" xfId="7032"/>
    <cellStyle name="Millares 13 17 4" xfId="7033"/>
    <cellStyle name="Millares 13 18" xfId="7034"/>
    <cellStyle name="Millares 13 18 2" xfId="7035"/>
    <cellStyle name="Millares 13 18 2 2" xfId="7036"/>
    <cellStyle name="Millares 13 18 3" xfId="7037"/>
    <cellStyle name="Millares 13 18 3 2" xfId="7038"/>
    <cellStyle name="Millares 13 18 4" xfId="7039"/>
    <cellStyle name="Millares 13 19" xfId="7040"/>
    <cellStyle name="Millares 13 19 2" xfId="7041"/>
    <cellStyle name="Millares 13 19 2 2" xfId="7042"/>
    <cellStyle name="Millares 13 19 3" xfId="7043"/>
    <cellStyle name="Millares 13 19 3 2" xfId="7044"/>
    <cellStyle name="Millares 13 19 4" xfId="7045"/>
    <cellStyle name="Millares 13 2" xfId="7046"/>
    <cellStyle name="Millares 13 2 2" xfId="7047"/>
    <cellStyle name="Millares 13 2 2 2" xfId="7048"/>
    <cellStyle name="Millares 13 2 3" xfId="7049"/>
    <cellStyle name="Millares 13 2 3 2" xfId="7050"/>
    <cellStyle name="Millares 13 2 4" xfId="7051"/>
    <cellStyle name="Millares 13 2 5" xfId="7052"/>
    <cellStyle name="Millares 13 20" xfId="7053"/>
    <cellStyle name="Millares 13 20 2" xfId="7054"/>
    <cellStyle name="Millares 13 20 2 2" xfId="7055"/>
    <cellStyle name="Millares 13 20 3" xfId="7056"/>
    <cellStyle name="Millares 13 20 3 2" xfId="7057"/>
    <cellStyle name="Millares 13 20 4" xfId="7058"/>
    <cellStyle name="Millares 13 21" xfId="7059"/>
    <cellStyle name="Millares 13 21 2" xfId="7060"/>
    <cellStyle name="Millares 13 21 2 2" xfId="7061"/>
    <cellStyle name="Millares 13 21 3" xfId="7062"/>
    <cellStyle name="Millares 13 21 3 2" xfId="7063"/>
    <cellStyle name="Millares 13 21 4" xfId="7064"/>
    <cellStyle name="Millares 13 22" xfId="7065"/>
    <cellStyle name="Millares 13 22 2" xfId="7066"/>
    <cellStyle name="Millares 13 22 2 2" xfId="7067"/>
    <cellStyle name="Millares 13 22 3" xfId="7068"/>
    <cellStyle name="Millares 13 22 3 2" xfId="7069"/>
    <cellStyle name="Millares 13 22 4" xfId="7070"/>
    <cellStyle name="Millares 13 23" xfId="7071"/>
    <cellStyle name="Millares 13 23 2" xfId="7072"/>
    <cellStyle name="Millares 13 23 2 2" xfId="7073"/>
    <cellStyle name="Millares 13 23 3" xfId="7074"/>
    <cellStyle name="Millares 13 23 3 2" xfId="7075"/>
    <cellStyle name="Millares 13 23 4" xfId="7076"/>
    <cellStyle name="Millares 13 24" xfId="7077"/>
    <cellStyle name="Millares 13 24 2" xfId="7078"/>
    <cellStyle name="Millares 13 24 2 2" xfId="7079"/>
    <cellStyle name="Millares 13 24 3" xfId="7080"/>
    <cellStyle name="Millares 13 24 3 2" xfId="7081"/>
    <cellStyle name="Millares 13 24 4" xfId="7082"/>
    <cellStyle name="Millares 13 25" xfId="7083"/>
    <cellStyle name="Millares 13 25 2" xfId="7084"/>
    <cellStyle name="Millares 13 25 2 2" xfId="7085"/>
    <cellStyle name="Millares 13 25 3" xfId="7086"/>
    <cellStyle name="Millares 13 25 3 2" xfId="7087"/>
    <cellStyle name="Millares 13 25 4" xfId="7088"/>
    <cellStyle name="Millares 13 26" xfId="7089"/>
    <cellStyle name="Millares 13 26 2" xfId="7090"/>
    <cellStyle name="Millares 13 26 2 2" xfId="7091"/>
    <cellStyle name="Millares 13 26 3" xfId="7092"/>
    <cellStyle name="Millares 13 26 3 2" xfId="7093"/>
    <cellStyle name="Millares 13 26 4" xfId="7094"/>
    <cellStyle name="Millares 13 27" xfId="7095"/>
    <cellStyle name="Millares 13 27 2" xfId="7096"/>
    <cellStyle name="Millares 13 27 2 2" xfId="7097"/>
    <cellStyle name="Millares 13 27 3" xfId="7098"/>
    <cellStyle name="Millares 13 27 3 2" xfId="7099"/>
    <cellStyle name="Millares 13 27 4" xfId="7100"/>
    <cellStyle name="Millares 13 28" xfId="7101"/>
    <cellStyle name="Millares 13 28 2" xfId="7102"/>
    <cellStyle name="Millares 13 28 2 2" xfId="7103"/>
    <cellStyle name="Millares 13 28 3" xfId="7104"/>
    <cellStyle name="Millares 13 28 3 2" xfId="7105"/>
    <cellStyle name="Millares 13 28 4" xfId="7106"/>
    <cellStyle name="Millares 13 29" xfId="7107"/>
    <cellStyle name="Millares 13 29 2" xfId="7108"/>
    <cellStyle name="Millares 13 29 2 2" xfId="7109"/>
    <cellStyle name="Millares 13 29 3" xfId="7110"/>
    <cellStyle name="Millares 13 29 3 2" xfId="7111"/>
    <cellStyle name="Millares 13 29 4" xfId="7112"/>
    <cellStyle name="Millares 13 3" xfId="7113"/>
    <cellStyle name="Millares 13 3 2" xfId="7114"/>
    <cellStyle name="Millares 13 3 2 2" xfId="7115"/>
    <cellStyle name="Millares 13 3 3" xfId="7116"/>
    <cellStyle name="Millares 13 3 3 2" xfId="7117"/>
    <cellStyle name="Millares 13 3 4" xfId="7118"/>
    <cellStyle name="Millares 13 30" xfId="7119"/>
    <cellStyle name="Millares 13 30 2" xfId="7120"/>
    <cellStyle name="Millares 13 30 2 2" xfId="7121"/>
    <cellStyle name="Millares 13 30 3" xfId="7122"/>
    <cellStyle name="Millares 13 30 3 2" xfId="7123"/>
    <cellStyle name="Millares 13 30 4" xfId="7124"/>
    <cellStyle name="Millares 13 31" xfId="7125"/>
    <cellStyle name="Millares 13 31 2" xfId="7126"/>
    <cellStyle name="Millares 13 31 2 2" xfId="7127"/>
    <cellStyle name="Millares 13 31 3" xfId="7128"/>
    <cellStyle name="Millares 13 31 3 2" xfId="7129"/>
    <cellStyle name="Millares 13 31 4" xfId="7130"/>
    <cellStyle name="Millares 13 32" xfId="7131"/>
    <cellStyle name="Millares 13 32 2" xfId="7132"/>
    <cellStyle name="Millares 13 32 2 2" xfId="7133"/>
    <cellStyle name="Millares 13 32 3" xfId="7134"/>
    <cellStyle name="Millares 13 32 3 2" xfId="7135"/>
    <cellStyle name="Millares 13 32 4" xfId="7136"/>
    <cellStyle name="Millares 13 33" xfId="7137"/>
    <cellStyle name="Millares 13 33 2" xfId="7138"/>
    <cellStyle name="Millares 13 33 2 2" xfId="7139"/>
    <cellStyle name="Millares 13 33 3" xfId="7140"/>
    <cellStyle name="Millares 13 33 3 2" xfId="7141"/>
    <cellStyle name="Millares 13 33 4" xfId="7142"/>
    <cellStyle name="Millares 13 34" xfId="7143"/>
    <cellStyle name="Millares 13 34 2" xfId="7144"/>
    <cellStyle name="Millares 13 34 2 2" xfId="7145"/>
    <cellStyle name="Millares 13 34 3" xfId="7146"/>
    <cellStyle name="Millares 13 34 3 2" xfId="7147"/>
    <cellStyle name="Millares 13 34 4" xfId="7148"/>
    <cellStyle name="Millares 13 35" xfId="7149"/>
    <cellStyle name="Millares 13 36" xfId="7150"/>
    <cellStyle name="Millares 13 37" xfId="7151"/>
    <cellStyle name="Millares 13 4" xfId="7152"/>
    <cellStyle name="Millares 13 4 2" xfId="7153"/>
    <cellStyle name="Millares 13 4 2 2" xfId="7154"/>
    <cellStyle name="Millares 13 4 3" xfId="7155"/>
    <cellStyle name="Millares 13 4 3 2" xfId="7156"/>
    <cellStyle name="Millares 13 4 4" xfId="7157"/>
    <cellStyle name="Millares 13 5" xfId="7158"/>
    <cellStyle name="Millares 13 5 2" xfId="7159"/>
    <cellStyle name="Millares 13 5 2 2" xfId="7160"/>
    <cellStyle name="Millares 13 5 3" xfId="7161"/>
    <cellStyle name="Millares 13 5 3 2" xfId="7162"/>
    <cellStyle name="Millares 13 5 4" xfId="7163"/>
    <cellStyle name="Millares 13 6" xfId="7164"/>
    <cellStyle name="Millares 13 6 2" xfId="7165"/>
    <cellStyle name="Millares 13 6 2 2" xfId="7166"/>
    <cellStyle name="Millares 13 6 3" xfId="7167"/>
    <cellStyle name="Millares 13 6 3 2" xfId="7168"/>
    <cellStyle name="Millares 13 6 4" xfId="7169"/>
    <cellStyle name="Millares 13 7" xfId="7170"/>
    <cellStyle name="Millares 13 7 2" xfId="7171"/>
    <cellStyle name="Millares 13 7 2 2" xfId="7172"/>
    <cellStyle name="Millares 13 7 3" xfId="7173"/>
    <cellStyle name="Millares 13 7 3 2" xfId="7174"/>
    <cellStyle name="Millares 13 7 4" xfId="7175"/>
    <cellStyle name="Millares 13 8" xfId="7176"/>
    <cellStyle name="Millares 13 8 2" xfId="7177"/>
    <cellStyle name="Millares 13 8 2 2" xfId="7178"/>
    <cellStyle name="Millares 13 8 3" xfId="7179"/>
    <cellStyle name="Millares 13 8 3 2" xfId="7180"/>
    <cellStyle name="Millares 13 8 4" xfId="7181"/>
    <cellStyle name="Millares 13 9" xfId="7182"/>
    <cellStyle name="Millares 13 9 2" xfId="7183"/>
    <cellStyle name="Millares 13 9 2 2" xfId="7184"/>
    <cellStyle name="Millares 13 9 3" xfId="7185"/>
    <cellStyle name="Millares 13 9 3 2" xfId="7186"/>
    <cellStyle name="Millares 13 9 4" xfId="7187"/>
    <cellStyle name="Millares 14" xfId="7188"/>
    <cellStyle name="Millares 14 10" xfId="7189"/>
    <cellStyle name="Millares 14 10 2" xfId="7190"/>
    <cellStyle name="Millares 14 10 2 2" xfId="7191"/>
    <cellStyle name="Millares 14 10 3" xfId="7192"/>
    <cellStyle name="Millares 14 10 3 2" xfId="7193"/>
    <cellStyle name="Millares 14 10 4" xfId="7194"/>
    <cellStyle name="Millares 14 11" xfId="7195"/>
    <cellStyle name="Millares 14 11 2" xfId="7196"/>
    <cellStyle name="Millares 14 11 2 2" xfId="7197"/>
    <cellStyle name="Millares 14 11 3" xfId="7198"/>
    <cellStyle name="Millares 14 11 3 2" xfId="7199"/>
    <cellStyle name="Millares 14 11 4" xfId="7200"/>
    <cellStyle name="Millares 14 12" xfId="7201"/>
    <cellStyle name="Millares 14 12 2" xfId="7202"/>
    <cellStyle name="Millares 14 12 2 2" xfId="7203"/>
    <cellStyle name="Millares 14 12 3" xfId="7204"/>
    <cellStyle name="Millares 14 12 3 2" xfId="7205"/>
    <cellStyle name="Millares 14 12 4" xfId="7206"/>
    <cellStyle name="Millares 14 13" xfId="7207"/>
    <cellStyle name="Millares 14 13 2" xfId="7208"/>
    <cellStyle name="Millares 14 13 2 2" xfId="7209"/>
    <cellStyle name="Millares 14 13 3" xfId="7210"/>
    <cellStyle name="Millares 14 13 3 2" xfId="7211"/>
    <cellStyle name="Millares 14 13 4" xfId="7212"/>
    <cellStyle name="Millares 14 14" xfId="7213"/>
    <cellStyle name="Millares 14 14 2" xfId="7214"/>
    <cellStyle name="Millares 14 14 2 2" xfId="7215"/>
    <cellStyle name="Millares 14 14 3" xfId="7216"/>
    <cellStyle name="Millares 14 14 3 2" xfId="7217"/>
    <cellStyle name="Millares 14 14 4" xfId="7218"/>
    <cellStyle name="Millares 14 15" xfId="7219"/>
    <cellStyle name="Millares 14 15 2" xfId="7220"/>
    <cellStyle name="Millares 14 15 2 2" xfId="7221"/>
    <cellStyle name="Millares 14 15 3" xfId="7222"/>
    <cellStyle name="Millares 14 15 3 2" xfId="7223"/>
    <cellStyle name="Millares 14 15 4" xfId="7224"/>
    <cellStyle name="Millares 14 16" xfId="7225"/>
    <cellStyle name="Millares 14 16 2" xfId="7226"/>
    <cellStyle name="Millares 14 16 2 2" xfId="7227"/>
    <cellStyle name="Millares 14 16 3" xfId="7228"/>
    <cellStyle name="Millares 14 16 3 2" xfId="7229"/>
    <cellStyle name="Millares 14 16 4" xfId="7230"/>
    <cellStyle name="Millares 14 17" xfId="7231"/>
    <cellStyle name="Millares 14 17 2" xfId="7232"/>
    <cellStyle name="Millares 14 17 2 2" xfId="7233"/>
    <cellStyle name="Millares 14 17 3" xfId="7234"/>
    <cellStyle name="Millares 14 17 3 2" xfId="7235"/>
    <cellStyle name="Millares 14 17 4" xfId="7236"/>
    <cellStyle name="Millares 14 18" xfId="7237"/>
    <cellStyle name="Millares 14 18 2" xfId="7238"/>
    <cellStyle name="Millares 14 18 2 2" xfId="7239"/>
    <cellStyle name="Millares 14 18 3" xfId="7240"/>
    <cellStyle name="Millares 14 18 3 2" xfId="7241"/>
    <cellStyle name="Millares 14 18 4" xfId="7242"/>
    <cellStyle name="Millares 14 19" xfId="7243"/>
    <cellStyle name="Millares 14 19 2" xfId="7244"/>
    <cellStyle name="Millares 14 19 2 2" xfId="7245"/>
    <cellStyle name="Millares 14 19 3" xfId="7246"/>
    <cellStyle name="Millares 14 19 3 2" xfId="7247"/>
    <cellStyle name="Millares 14 19 4" xfId="7248"/>
    <cellStyle name="Millares 14 2" xfId="7249"/>
    <cellStyle name="Millares 14 2 2" xfId="7250"/>
    <cellStyle name="Millares 14 2 2 2" xfId="7251"/>
    <cellStyle name="Millares 14 2 3" xfId="7252"/>
    <cellStyle name="Millares 14 2 3 2" xfId="7253"/>
    <cellStyle name="Millares 14 2 4" xfId="7254"/>
    <cellStyle name="Millares 14 2 5" xfId="7255"/>
    <cellStyle name="Millares 14 20" xfId="7256"/>
    <cellStyle name="Millares 14 20 2" xfId="7257"/>
    <cellStyle name="Millares 14 20 2 2" xfId="7258"/>
    <cellStyle name="Millares 14 20 3" xfId="7259"/>
    <cellStyle name="Millares 14 20 3 2" xfId="7260"/>
    <cellStyle name="Millares 14 20 4" xfId="7261"/>
    <cellStyle name="Millares 14 21" xfId="7262"/>
    <cellStyle name="Millares 14 21 2" xfId="7263"/>
    <cellStyle name="Millares 14 21 2 2" xfId="7264"/>
    <cellStyle name="Millares 14 21 3" xfId="7265"/>
    <cellStyle name="Millares 14 21 3 2" xfId="7266"/>
    <cellStyle name="Millares 14 21 4" xfId="7267"/>
    <cellStyle name="Millares 14 22" xfId="7268"/>
    <cellStyle name="Millares 14 22 2" xfId="7269"/>
    <cellStyle name="Millares 14 22 2 2" xfId="7270"/>
    <cellStyle name="Millares 14 22 3" xfId="7271"/>
    <cellStyle name="Millares 14 22 3 2" xfId="7272"/>
    <cellStyle name="Millares 14 22 4" xfId="7273"/>
    <cellStyle name="Millares 14 23" xfId="7274"/>
    <cellStyle name="Millares 14 23 2" xfId="7275"/>
    <cellStyle name="Millares 14 23 2 2" xfId="7276"/>
    <cellStyle name="Millares 14 23 3" xfId="7277"/>
    <cellStyle name="Millares 14 23 3 2" xfId="7278"/>
    <cellStyle name="Millares 14 23 4" xfId="7279"/>
    <cellStyle name="Millares 14 24" xfId="7280"/>
    <cellStyle name="Millares 14 24 2" xfId="7281"/>
    <cellStyle name="Millares 14 24 2 2" xfId="7282"/>
    <cellStyle name="Millares 14 24 3" xfId="7283"/>
    <cellStyle name="Millares 14 24 3 2" xfId="7284"/>
    <cellStyle name="Millares 14 24 4" xfId="7285"/>
    <cellStyle name="Millares 14 25" xfId="7286"/>
    <cellStyle name="Millares 14 25 2" xfId="7287"/>
    <cellStyle name="Millares 14 25 2 2" xfId="7288"/>
    <cellStyle name="Millares 14 25 3" xfId="7289"/>
    <cellStyle name="Millares 14 25 3 2" xfId="7290"/>
    <cellStyle name="Millares 14 25 4" xfId="7291"/>
    <cellStyle name="Millares 14 26" xfId="7292"/>
    <cellStyle name="Millares 14 26 2" xfId="7293"/>
    <cellStyle name="Millares 14 26 2 2" xfId="7294"/>
    <cellStyle name="Millares 14 26 3" xfId="7295"/>
    <cellStyle name="Millares 14 26 3 2" xfId="7296"/>
    <cellStyle name="Millares 14 26 4" xfId="7297"/>
    <cellStyle name="Millares 14 27" xfId="7298"/>
    <cellStyle name="Millares 14 27 2" xfId="7299"/>
    <cellStyle name="Millares 14 27 2 2" xfId="7300"/>
    <cellStyle name="Millares 14 27 3" xfId="7301"/>
    <cellStyle name="Millares 14 27 3 2" xfId="7302"/>
    <cellStyle name="Millares 14 27 4" xfId="7303"/>
    <cellStyle name="Millares 14 28" xfId="7304"/>
    <cellStyle name="Millares 14 28 2" xfId="7305"/>
    <cellStyle name="Millares 14 28 2 2" xfId="7306"/>
    <cellStyle name="Millares 14 28 3" xfId="7307"/>
    <cellStyle name="Millares 14 28 3 2" xfId="7308"/>
    <cellStyle name="Millares 14 28 4" xfId="7309"/>
    <cellStyle name="Millares 14 29" xfId="7310"/>
    <cellStyle name="Millares 14 29 2" xfId="7311"/>
    <cellStyle name="Millares 14 29 2 2" xfId="7312"/>
    <cellStyle name="Millares 14 29 3" xfId="7313"/>
    <cellStyle name="Millares 14 29 3 2" xfId="7314"/>
    <cellStyle name="Millares 14 29 4" xfId="7315"/>
    <cellStyle name="Millares 14 3" xfId="7316"/>
    <cellStyle name="Millares 14 3 2" xfId="7317"/>
    <cellStyle name="Millares 14 3 2 2" xfId="7318"/>
    <cellStyle name="Millares 14 3 3" xfId="7319"/>
    <cellStyle name="Millares 14 3 3 2" xfId="7320"/>
    <cellStyle name="Millares 14 3 4" xfId="7321"/>
    <cellStyle name="Millares 14 30" xfId="7322"/>
    <cellStyle name="Millares 14 30 2" xfId="7323"/>
    <cellStyle name="Millares 14 30 2 2" xfId="7324"/>
    <cellStyle name="Millares 14 30 3" xfId="7325"/>
    <cellStyle name="Millares 14 30 3 2" xfId="7326"/>
    <cellStyle name="Millares 14 30 4" xfId="7327"/>
    <cellStyle name="Millares 14 31" xfId="7328"/>
    <cellStyle name="Millares 14 31 2" xfId="7329"/>
    <cellStyle name="Millares 14 31 2 2" xfId="7330"/>
    <cellStyle name="Millares 14 31 3" xfId="7331"/>
    <cellStyle name="Millares 14 31 3 2" xfId="7332"/>
    <cellStyle name="Millares 14 31 4" xfId="7333"/>
    <cellStyle name="Millares 14 32" xfId="7334"/>
    <cellStyle name="Millares 14 32 2" xfId="7335"/>
    <cellStyle name="Millares 14 32 2 2" xfId="7336"/>
    <cellStyle name="Millares 14 32 3" xfId="7337"/>
    <cellStyle name="Millares 14 32 3 2" xfId="7338"/>
    <cellStyle name="Millares 14 32 4" xfId="7339"/>
    <cellStyle name="Millares 14 33" xfId="7340"/>
    <cellStyle name="Millares 14 33 2" xfId="7341"/>
    <cellStyle name="Millares 14 33 2 2" xfId="7342"/>
    <cellStyle name="Millares 14 33 3" xfId="7343"/>
    <cellStyle name="Millares 14 33 3 2" xfId="7344"/>
    <cellStyle name="Millares 14 33 4" xfId="7345"/>
    <cellStyle name="Millares 14 34" xfId="7346"/>
    <cellStyle name="Millares 14 34 2" xfId="7347"/>
    <cellStyle name="Millares 14 34 2 2" xfId="7348"/>
    <cellStyle name="Millares 14 34 3" xfId="7349"/>
    <cellStyle name="Millares 14 34 3 2" xfId="7350"/>
    <cellStyle name="Millares 14 34 4" xfId="7351"/>
    <cellStyle name="Millares 14 35" xfId="7352"/>
    <cellStyle name="Millares 14 36" xfId="7353"/>
    <cellStyle name="Millares 14 37" xfId="7354"/>
    <cellStyle name="Millares 14 38" xfId="7355"/>
    <cellStyle name="Millares 14 4" xfId="7356"/>
    <cellStyle name="Millares 14 4 2" xfId="7357"/>
    <cellStyle name="Millares 14 4 2 2" xfId="7358"/>
    <cellStyle name="Millares 14 4 3" xfId="7359"/>
    <cellStyle name="Millares 14 4 3 2" xfId="7360"/>
    <cellStyle name="Millares 14 4 4" xfId="7361"/>
    <cellStyle name="Millares 14 5" xfId="7362"/>
    <cellStyle name="Millares 14 5 2" xfId="7363"/>
    <cellStyle name="Millares 14 5 2 2" xfId="7364"/>
    <cellStyle name="Millares 14 5 3" xfId="7365"/>
    <cellStyle name="Millares 14 5 3 2" xfId="7366"/>
    <cellStyle name="Millares 14 5 4" xfId="7367"/>
    <cellStyle name="Millares 14 6" xfId="7368"/>
    <cellStyle name="Millares 14 6 2" xfId="7369"/>
    <cellStyle name="Millares 14 6 2 2" xfId="7370"/>
    <cellStyle name="Millares 14 6 3" xfId="7371"/>
    <cellStyle name="Millares 14 6 3 2" xfId="7372"/>
    <cellStyle name="Millares 14 6 4" xfId="7373"/>
    <cellStyle name="Millares 14 7" xfId="7374"/>
    <cellStyle name="Millares 14 7 2" xfId="7375"/>
    <cellStyle name="Millares 14 7 2 2" xfId="7376"/>
    <cellStyle name="Millares 14 7 3" xfId="7377"/>
    <cellStyle name="Millares 14 7 3 2" xfId="7378"/>
    <cellStyle name="Millares 14 7 4" xfId="7379"/>
    <cellStyle name="Millares 14 8" xfId="7380"/>
    <cellStyle name="Millares 14 8 2" xfId="7381"/>
    <cellStyle name="Millares 14 8 2 2" xfId="7382"/>
    <cellStyle name="Millares 14 8 3" xfId="7383"/>
    <cellStyle name="Millares 14 8 3 2" xfId="7384"/>
    <cellStyle name="Millares 14 8 4" xfId="7385"/>
    <cellStyle name="Millares 14 9" xfId="7386"/>
    <cellStyle name="Millares 14 9 2" xfId="7387"/>
    <cellStyle name="Millares 14 9 2 2" xfId="7388"/>
    <cellStyle name="Millares 14 9 3" xfId="7389"/>
    <cellStyle name="Millares 14 9 3 2" xfId="7390"/>
    <cellStyle name="Millares 14 9 4" xfId="7391"/>
    <cellStyle name="Millares 15" xfId="7392"/>
    <cellStyle name="Millares 15 10" xfId="7393"/>
    <cellStyle name="Millares 15 10 2" xfId="7394"/>
    <cellStyle name="Millares 15 10 2 2" xfId="7395"/>
    <cellStyle name="Millares 15 10 3" xfId="7396"/>
    <cellStyle name="Millares 15 10 3 2" xfId="7397"/>
    <cellStyle name="Millares 15 10 4" xfId="7398"/>
    <cellStyle name="Millares 15 11" xfId="7399"/>
    <cellStyle name="Millares 15 11 2" xfId="7400"/>
    <cellStyle name="Millares 15 11 2 2" xfId="7401"/>
    <cellStyle name="Millares 15 11 3" xfId="7402"/>
    <cellStyle name="Millares 15 11 3 2" xfId="7403"/>
    <cellStyle name="Millares 15 11 4" xfId="7404"/>
    <cellStyle name="Millares 15 12" xfId="7405"/>
    <cellStyle name="Millares 15 12 2" xfId="7406"/>
    <cellStyle name="Millares 15 12 2 2" xfId="7407"/>
    <cellStyle name="Millares 15 12 3" xfId="7408"/>
    <cellStyle name="Millares 15 12 3 2" xfId="7409"/>
    <cellStyle name="Millares 15 12 4" xfId="7410"/>
    <cellStyle name="Millares 15 13" xfId="7411"/>
    <cellStyle name="Millares 15 13 2" xfId="7412"/>
    <cellStyle name="Millares 15 13 2 2" xfId="7413"/>
    <cellStyle name="Millares 15 13 3" xfId="7414"/>
    <cellStyle name="Millares 15 13 3 2" xfId="7415"/>
    <cellStyle name="Millares 15 13 4" xfId="7416"/>
    <cellStyle name="Millares 15 14" xfId="7417"/>
    <cellStyle name="Millares 15 14 2" xfId="7418"/>
    <cellStyle name="Millares 15 14 2 2" xfId="7419"/>
    <cellStyle name="Millares 15 14 3" xfId="7420"/>
    <cellStyle name="Millares 15 14 3 2" xfId="7421"/>
    <cellStyle name="Millares 15 14 4" xfId="7422"/>
    <cellStyle name="Millares 15 15" xfId="7423"/>
    <cellStyle name="Millares 15 15 2" xfId="7424"/>
    <cellStyle name="Millares 15 15 2 2" xfId="7425"/>
    <cellStyle name="Millares 15 15 3" xfId="7426"/>
    <cellStyle name="Millares 15 15 3 2" xfId="7427"/>
    <cellStyle name="Millares 15 15 4" xfId="7428"/>
    <cellStyle name="Millares 15 16" xfId="7429"/>
    <cellStyle name="Millares 15 16 2" xfId="7430"/>
    <cellStyle name="Millares 15 16 2 2" xfId="7431"/>
    <cellStyle name="Millares 15 16 3" xfId="7432"/>
    <cellStyle name="Millares 15 16 3 2" xfId="7433"/>
    <cellStyle name="Millares 15 16 4" xfId="7434"/>
    <cellStyle name="Millares 15 17" xfId="7435"/>
    <cellStyle name="Millares 15 17 2" xfId="7436"/>
    <cellStyle name="Millares 15 17 2 2" xfId="7437"/>
    <cellStyle name="Millares 15 17 3" xfId="7438"/>
    <cellStyle name="Millares 15 17 3 2" xfId="7439"/>
    <cellStyle name="Millares 15 17 4" xfId="7440"/>
    <cellStyle name="Millares 15 18" xfId="7441"/>
    <cellStyle name="Millares 15 18 2" xfId="7442"/>
    <cellStyle name="Millares 15 18 2 2" xfId="7443"/>
    <cellStyle name="Millares 15 18 3" xfId="7444"/>
    <cellStyle name="Millares 15 18 3 2" xfId="7445"/>
    <cellStyle name="Millares 15 18 4" xfId="7446"/>
    <cellStyle name="Millares 15 19" xfId="7447"/>
    <cellStyle name="Millares 15 19 2" xfId="7448"/>
    <cellStyle name="Millares 15 19 2 2" xfId="7449"/>
    <cellStyle name="Millares 15 19 3" xfId="7450"/>
    <cellStyle name="Millares 15 19 3 2" xfId="7451"/>
    <cellStyle name="Millares 15 19 4" xfId="7452"/>
    <cellStyle name="Millares 15 2" xfId="7453"/>
    <cellStyle name="Millares 15 2 2" xfId="7454"/>
    <cellStyle name="Millares 15 2 2 2" xfId="7455"/>
    <cellStyle name="Millares 15 2 3" xfId="7456"/>
    <cellStyle name="Millares 15 2 3 2" xfId="7457"/>
    <cellStyle name="Millares 15 2 4" xfId="7458"/>
    <cellStyle name="Millares 15 2 5" xfId="7459"/>
    <cellStyle name="Millares 15 20" xfId="7460"/>
    <cellStyle name="Millares 15 20 2" xfId="7461"/>
    <cellStyle name="Millares 15 20 2 2" xfId="7462"/>
    <cellStyle name="Millares 15 20 3" xfId="7463"/>
    <cellStyle name="Millares 15 20 3 2" xfId="7464"/>
    <cellStyle name="Millares 15 20 4" xfId="7465"/>
    <cellStyle name="Millares 15 21" xfId="7466"/>
    <cellStyle name="Millares 15 21 2" xfId="7467"/>
    <cellStyle name="Millares 15 21 2 2" xfId="7468"/>
    <cellStyle name="Millares 15 21 3" xfId="7469"/>
    <cellStyle name="Millares 15 21 3 2" xfId="7470"/>
    <cellStyle name="Millares 15 21 4" xfId="7471"/>
    <cellStyle name="Millares 15 22" xfId="7472"/>
    <cellStyle name="Millares 15 22 2" xfId="7473"/>
    <cellStyle name="Millares 15 22 2 2" xfId="7474"/>
    <cellStyle name="Millares 15 22 3" xfId="7475"/>
    <cellStyle name="Millares 15 22 3 2" xfId="7476"/>
    <cellStyle name="Millares 15 22 4" xfId="7477"/>
    <cellStyle name="Millares 15 23" xfId="7478"/>
    <cellStyle name="Millares 15 23 2" xfId="7479"/>
    <cellStyle name="Millares 15 23 2 2" xfId="7480"/>
    <cellStyle name="Millares 15 23 3" xfId="7481"/>
    <cellStyle name="Millares 15 23 3 2" xfId="7482"/>
    <cellStyle name="Millares 15 23 4" xfId="7483"/>
    <cellStyle name="Millares 15 24" xfId="7484"/>
    <cellStyle name="Millares 15 24 2" xfId="7485"/>
    <cellStyle name="Millares 15 24 2 2" xfId="7486"/>
    <cellStyle name="Millares 15 24 3" xfId="7487"/>
    <cellStyle name="Millares 15 24 3 2" xfId="7488"/>
    <cellStyle name="Millares 15 24 4" xfId="7489"/>
    <cellStyle name="Millares 15 25" xfId="7490"/>
    <cellStyle name="Millares 15 25 2" xfId="7491"/>
    <cellStyle name="Millares 15 25 2 2" xfId="7492"/>
    <cellStyle name="Millares 15 25 3" xfId="7493"/>
    <cellStyle name="Millares 15 25 3 2" xfId="7494"/>
    <cellStyle name="Millares 15 25 4" xfId="7495"/>
    <cellStyle name="Millares 15 26" xfId="7496"/>
    <cellStyle name="Millares 15 26 2" xfId="7497"/>
    <cellStyle name="Millares 15 26 2 2" xfId="7498"/>
    <cellStyle name="Millares 15 26 3" xfId="7499"/>
    <cellStyle name="Millares 15 26 3 2" xfId="7500"/>
    <cellStyle name="Millares 15 26 4" xfId="7501"/>
    <cellStyle name="Millares 15 27" xfId="7502"/>
    <cellStyle name="Millares 15 27 2" xfId="7503"/>
    <cellStyle name="Millares 15 27 2 2" xfId="7504"/>
    <cellStyle name="Millares 15 27 3" xfId="7505"/>
    <cellStyle name="Millares 15 27 3 2" xfId="7506"/>
    <cellStyle name="Millares 15 27 4" xfId="7507"/>
    <cellStyle name="Millares 15 28" xfId="7508"/>
    <cellStyle name="Millares 15 28 2" xfId="7509"/>
    <cellStyle name="Millares 15 28 2 2" xfId="7510"/>
    <cellStyle name="Millares 15 28 3" xfId="7511"/>
    <cellStyle name="Millares 15 28 3 2" xfId="7512"/>
    <cellStyle name="Millares 15 28 4" xfId="7513"/>
    <cellStyle name="Millares 15 29" xfId="7514"/>
    <cellStyle name="Millares 15 29 2" xfId="7515"/>
    <cellStyle name="Millares 15 29 2 2" xfId="7516"/>
    <cellStyle name="Millares 15 29 3" xfId="7517"/>
    <cellStyle name="Millares 15 29 3 2" xfId="7518"/>
    <cellStyle name="Millares 15 29 4" xfId="7519"/>
    <cellStyle name="Millares 15 3" xfId="7520"/>
    <cellStyle name="Millares 15 3 2" xfId="7521"/>
    <cellStyle name="Millares 15 3 2 2" xfId="7522"/>
    <cellStyle name="Millares 15 3 3" xfId="7523"/>
    <cellStyle name="Millares 15 3 3 2" xfId="7524"/>
    <cellStyle name="Millares 15 3 4" xfId="7525"/>
    <cellStyle name="Millares 15 30" xfId="7526"/>
    <cellStyle name="Millares 15 30 2" xfId="7527"/>
    <cellStyle name="Millares 15 30 2 2" xfId="7528"/>
    <cellStyle name="Millares 15 30 3" xfId="7529"/>
    <cellStyle name="Millares 15 30 3 2" xfId="7530"/>
    <cellStyle name="Millares 15 30 4" xfId="7531"/>
    <cellStyle name="Millares 15 31" xfId="7532"/>
    <cellStyle name="Millares 15 31 2" xfId="7533"/>
    <cellStyle name="Millares 15 31 2 2" xfId="7534"/>
    <cellStyle name="Millares 15 31 3" xfId="7535"/>
    <cellStyle name="Millares 15 31 3 2" xfId="7536"/>
    <cellStyle name="Millares 15 31 4" xfId="7537"/>
    <cellStyle name="Millares 15 32" xfId="7538"/>
    <cellStyle name="Millares 15 32 2" xfId="7539"/>
    <cellStyle name="Millares 15 32 2 2" xfId="7540"/>
    <cellStyle name="Millares 15 32 3" xfId="7541"/>
    <cellStyle name="Millares 15 32 3 2" xfId="7542"/>
    <cellStyle name="Millares 15 32 4" xfId="7543"/>
    <cellStyle name="Millares 15 33" xfId="7544"/>
    <cellStyle name="Millares 15 33 2" xfId="7545"/>
    <cellStyle name="Millares 15 33 2 2" xfId="7546"/>
    <cellStyle name="Millares 15 33 3" xfId="7547"/>
    <cellStyle name="Millares 15 33 3 2" xfId="7548"/>
    <cellStyle name="Millares 15 33 4" xfId="7549"/>
    <cellStyle name="Millares 15 34" xfId="7550"/>
    <cellStyle name="Millares 15 34 2" xfId="7551"/>
    <cellStyle name="Millares 15 34 2 2" xfId="7552"/>
    <cellStyle name="Millares 15 34 3" xfId="7553"/>
    <cellStyle name="Millares 15 34 3 2" xfId="7554"/>
    <cellStyle name="Millares 15 34 4" xfId="7555"/>
    <cellStyle name="Millares 15 35" xfId="7556"/>
    <cellStyle name="Millares 15 36" xfId="7557"/>
    <cellStyle name="Millares 15 37" xfId="7558"/>
    <cellStyle name="Millares 15 38" xfId="7559"/>
    <cellStyle name="Millares 15 39" xfId="7560"/>
    <cellStyle name="Millares 15 4" xfId="7561"/>
    <cellStyle name="Millares 15 4 2" xfId="7562"/>
    <cellStyle name="Millares 15 4 2 2" xfId="7563"/>
    <cellStyle name="Millares 15 4 3" xfId="7564"/>
    <cellStyle name="Millares 15 4 3 2" xfId="7565"/>
    <cellStyle name="Millares 15 4 4" xfId="7566"/>
    <cellStyle name="Millares 15 5" xfId="7567"/>
    <cellStyle name="Millares 15 5 2" xfId="7568"/>
    <cellStyle name="Millares 15 5 2 2" xfId="7569"/>
    <cellStyle name="Millares 15 5 3" xfId="7570"/>
    <cellStyle name="Millares 15 5 3 2" xfId="7571"/>
    <cellStyle name="Millares 15 5 4" xfId="7572"/>
    <cellStyle name="Millares 15 6" xfId="7573"/>
    <cellStyle name="Millares 15 6 2" xfId="7574"/>
    <cellStyle name="Millares 15 6 2 2" xfId="7575"/>
    <cellStyle name="Millares 15 6 3" xfId="7576"/>
    <cellStyle name="Millares 15 6 3 2" xfId="7577"/>
    <cellStyle name="Millares 15 6 4" xfId="7578"/>
    <cellStyle name="Millares 15 7" xfId="7579"/>
    <cellStyle name="Millares 15 7 2" xfId="7580"/>
    <cellStyle name="Millares 15 7 2 2" xfId="7581"/>
    <cellStyle name="Millares 15 7 3" xfId="7582"/>
    <cellStyle name="Millares 15 7 3 2" xfId="7583"/>
    <cellStyle name="Millares 15 7 4" xfId="7584"/>
    <cellStyle name="Millares 15 8" xfId="7585"/>
    <cellStyle name="Millares 15 8 2" xfId="7586"/>
    <cellStyle name="Millares 15 8 2 2" xfId="7587"/>
    <cellStyle name="Millares 15 8 3" xfId="7588"/>
    <cellStyle name="Millares 15 8 3 2" xfId="7589"/>
    <cellStyle name="Millares 15 8 4" xfId="7590"/>
    <cellStyle name="Millares 15 9" xfId="7591"/>
    <cellStyle name="Millares 15 9 2" xfId="7592"/>
    <cellStyle name="Millares 15 9 2 2" xfId="7593"/>
    <cellStyle name="Millares 15 9 3" xfId="7594"/>
    <cellStyle name="Millares 15 9 3 2" xfId="7595"/>
    <cellStyle name="Millares 15 9 4" xfId="7596"/>
    <cellStyle name="Millares 16" xfId="7597"/>
    <cellStyle name="Millares 16 10" xfId="7598"/>
    <cellStyle name="Millares 16 10 2" xfId="7599"/>
    <cellStyle name="Millares 16 10 2 2" xfId="7600"/>
    <cellStyle name="Millares 16 10 3" xfId="7601"/>
    <cellStyle name="Millares 16 10 3 2" xfId="7602"/>
    <cellStyle name="Millares 16 10 4" xfId="7603"/>
    <cellStyle name="Millares 16 11" xfId="7604"/>
    <cellStyle name="Millares 16 11 2" xfId="7605"/>
    <cellStyle name="Millares 16 11 2 2" xfId="7606"/>
    <cellStyle name="Millares 16 11 3" xfId="7607"/>
    <cellStyle name="Millares 16 11 3 2" xfId="7608"/>
    <cellStyle name="Millares 16 11 4" xfId="7609"/>
    <cellStyle name="Millares 16 12" xfId="7610"/>
    <cellStyle name="Millares 16 12 2" xfId="7611"/>
    <cellStyle name="Millares 16 12 2 2" xfId="7612"/>
    <cellStyle name="Millares 16 12 3" xfId="7613"/>
    <cellStyle name="Millares 16 12 3 2" xfId="7614"/>
    <cellStyle name="Millares 16 12 4" xfId="7615"/>
    <cellStyle name="Millares 16 13" xfId="7616"/>
    <cellStyle name="Millares 16 13 2" xfId="7617"/>
    <cellStyle name="Millares 16 13 2 2" xfId="7618"/>
    <cellStyle name="Millares 16 13 3" xfId="7619"/>
    <cellStyle name="Millares 16 13 3 2" xfId="7620"/>
    <cellStyle name="Millares 16 13 4" xfId="7621"/>
    <cellStyle name="Millares 16 14" xfId="7622"/>
    <cellStyle name="Millares 16 14 2" xfId="7623"/>
    <cellStyle name="Millares 16 14 2 2" xfId="7624"/>
    <cellStyle name="Millares 16 14 3" xfId="7625"/>
    <cellStyle name="Millares 16 14 3 2" xfId="7626"/>
    <cellStyle name="Millares 16 14 4" xfId="7627"/>
    <cellStyle name="Millares 16 15" xfId="7628"/>
    <cellStyle name="Millares 16 15 2" xfId="7629"/>
    <cellStyle name="Millares 16 15 2 2" xfId="7630"/>
    <cellStyle name="Millares 16 15 3" xfId="7631"/>
    <cellStyle name="Millares 16 15 3 2" xfId="7632"/>
    <cellStyle name="Millares 16 15 4" xfId="7633"/>
    <cellStyle name="Millares 16 16" xfId="7634"/>
    <cellStyle name="Millares 16 16 2" xfId="7635"/>
    <cellStyle name="Millares 16 16 2 2" xfId="7636"/>
    <cellStyle name="Millares 16 16 3" xfId="7637"/>
    <cellStyle name="Millares 16 16 3 2" xfId="7638"/>
    <cellStyle name="Millares 16 16 4" xfId="7639"/>
    <cellStyle name="Millares 16 17" xfId="7640"/>
    <cellStyle name="Millares 16 17 2" xfId="7641"/>
    <cellStyle name="Millares 16 17 2 2" xfId="7642"/>
    <cellStyle name="Millares 16 17 3" xfId="7643"/>
    <cellStyle name="Millares 16 17 3 2" xfId="7644"/>
    <cellStyle name="Millares 16 17 4" xfId="7645"/>
    <cellStyle name="Millares 16 18" xfId="7646"/>
    <cellStyle name="Millares 16 18 2" xfId="7647"/>
    <cellStyle name="Millares 16 18 2 2" xfId="7648"/>
    <cellStyle name="Millares 16 18 3" xfId="7649"/>
    <cellStyle name="Millares 16 18 3 2" xfId="7650"/>
    <cellStyle name="Millares 16 18 4" xfId="7651"/>
    <cellStyle name="Millares 16 19" xfId="7652"/>
    <cellStyle name="Millares 16 19 2" xfId="7653"/>
    <cellStyle name="Millares 16 19 2 2" xfId="7654"/>
    <cellStyle name="Millares 16 19 3" xfId="7655"/>
    <cellStyle name="Millares 16 19 3 2" xfId="7656"/>
    <cellStyle name="Millares 16 19 4" xfId="7657"/>
    <cellStyle name="Millares 16 2" xfId="7658"/>
    <cellStyle name="Millares 16 2 2" xfId="7659"/>
    <cellStyle name="Millares 16 2 2 2" xfId="7660"/>
    <cellStyle name="Millares 16 2 3" xfId="7661"/>
    <cellStyle name="Millares 16 2 3 2" xfId="7662"/>
    <cellStyle name="Millares 16 2 4" xfId="7663"/>
    <cellStyle name="Millares 16 2 5" xfId="7664"/>
    <cellStyle name="Millares 16 20" xfId="7665"/>
    <cellStyle name="Millares 16 20 2" xfId="7666"/>
    <cellStyle name="Millares 16 20 2 2" xfId="7667"/>
    <cellStyle name="Millares 16 20 3" xfId="7668"/>
    <cellStyle name="Millares 16 20 3 2" xfId="7669"/>
    <cellStyle name="Millares 16 20 4" xfId="7670"/>
    <cellStyle name="Millares 16 21" xfId="7671"/>
    <cellStyle name="Millares 16 21 2" xfId="7672"/>
    <cellStyle name="Millares 16 21 2 2" xfId="7673"/>
    <cellStyle name="Millares 16 21 3" xfId="7674"/>
    <cellStyle name="Millares 16 21 3 2" xfId="7675"/>
    <cellStyle name="Millares 16 21 4" xfId="7676"/>
    <cellStyle name="Millares 16 22" xfId="7677"/>
    <cellStyle name="Millares 16 22 2" xfId="7678"/>
    <cellStyle name="Millares 16 22 2 2" xfId="7679"/>
    <cellStyle name="Millares 16 22 3" xfId="7680"/>
    <cellStyle name="Millares 16 22 3 2" xfId="7681"/>
    <cellStyle name="Millares 16 22 4" xfId="7682"/>
    <cellStyle name="Millares 16 23" xfId="7683"/>
    <cellStyle name="Millares 16 23 2" xfId="7684"/>
    <cellStyle name="Millares 16 23 2 2" xfId="7685"/>
    <cellStyle name="Millares 16 23 3" xfId="7686"/>
    <cellStyle name="Millares 16 23 3 2" xfId="7687"/>
    <cellStyle name="Millares 16 23 4" xfId="7688"/>
    <cellStyle name="Millares 16 24" xfId="7689"/>
    <cellStyle name="Millares 16 24 2" xfId="7690"/>
    <cellStyle name="Millares 16 24 2 2" xfId="7691"/>
    <cellStyle name="Millares 16 24 3" xfId="7692"/>
    <cellStyle name="Millares 16 24 3 2" xfId="7693"/>
    <cellStyle name="Millares 16 24 4" xfId="7694"/>
    <cellStyle name="Millares 16 25" xfId="7695"/>
    <cellStyle name="Millares 16 25 2" xfId="7696"/>
    <cellStyle name="Millares 16 25 2 2" xfId="7697"/>
    <cellStyle name="Millares 16 25 3" xfId="7698"/>
    <cellStyle name="Millares 16 25 3 2" xfId="7699"/>
    <cellStyle name="Millares 16 25 4" xfId="7700"/>
    <cellStyle name="Millares 16 26" xfId="7701"/>
    <cellStyle name="Millares 16 26 2" xfId="7702"/>
    <cellStyle name="Millares 16 26 2 2" xfId="7703"/>
    <cellStyle name="Millares 16 26 3" xfId="7704"/>
    <cellStyle name="Millares 16 26 3 2" xfId="7705"/>
    <cellStyle name="Millares 16 26 4" xfId="7706"/>
    <cellStyle name="Millares 16 27" xfId="7707"/>
    <cellStyle name="Millares 16 27 2" xfId="7708"/>
    <cellStyle name="Millares 16 27 2 2" xfId="7709"/>
    <cellStyle name="Millares 16 27 3" xfId="7710"/>
    <cellStyle name="Millares 16 27 3 2" xfId="7711"/>
    <cellStyle name="Millares 16 27 4" xfId="7712"/>
    <cellStyle name="Millares 16 28" xfId="7713"/>
    <cellStyle name="Millares 16 28 2" xfId="7714"/>
    <cellStyle name="Millares 16 28 2 2" xfId="7715"/>
    <cellStyle name="Millares 16 28 3" xfId="7716"/>
    <cellStyle name="Millares 16 28 3 2" xfId="7717"/>
    <cellStyle name="Millares 16 28 4" xfId="7718"/>
    <cellStyle name="Millares 16 29" xfId="7719"/>
    <cellStyle name="Millares 16 29 2" xfId="7720"/>
    <cellStyle name="Millares 16 29 2 2" xfId="7721"/>
    <cellStyle name="Millares 16 29 3" xfId="7722"/>
    <cellStyle name="Millares 16 29 3 2" xfId="7723"/>
    <cellStyle name="Millares 16 29 4" xfId="7724"/>
    <cellStyle name="Millares 16 3" xfId="7725"/>
    <cellStyle name="Millares 16 3 2" xfId="7726"/>
    <cellStyle name="Millares 16 3 2 2" xfId="7727"/>
    <cellStyle name="Millares 16 3 3" xfId="7728"/>
    <cellStyle name="Millares 16 3 3 2" xfId="7729"/>
    <cellStyle name="Millares 16 3 4" xfId="7730"/>
    <cellStyle name="Millares 16 30" xfId="7731"/>
    <cellStyle name="Millares 16 30 2" xfId="7732"/>
    <cellStyle name="Millares 16 30 2 2" xfId="7733"/>
    <cellStyle name="Millares 16 30 3" xfId="7734"/>
    <cellStyle name="Millares 16 30 3 2" xfId="7735"/>
    <cellStyle name="Millares 16 30 4" xfId="7736"/>
    <cellStyle name="Millares 16 31" xfId="7737"/>
    <cellStyle name="Millares 16 31 2" xfId="7738"/>
    <cellStyle name="Millares 16 31 2 2" xfId="7739"/>
    <cellStyle name="Millares 16 31 3" xfId="7740"/>
    <cellStyle name="Millares 16 31 3 2" xfId="7741"/>
    <cellStyle name="Millares 16 31 4" xfId="7742"/>
    <cellStyle name="Millares 16 32" xfId="7743"/>
    <cellStyle name="Millares 16 32 2" xfId="7744"/>
    <cellStyle name="Millares 16 32 2 2" xfId="7745"/>
    <cellStyle name="Millares 16 32 3" xfId="7746"/>
    <cellStyle name="Millares 16 32 3 2" xfId="7747"/>
    <cellStyle name="Millares 16 32 4" xfId="7748"/>
    <cellStyle name="Millares 16 33" xfId="7749"/>
    <cellStyle name="Millares 16 33 2" xfId="7750"/>
    <cellStyle name="Millares 16 33 2 2" xfId="7751"/>
    <cellStyle name="Millares 16 33 3" xfId="7752"/>
    <cellStyle name="Millares 16 33 3 2" xfId="7753"/>
    <cellStyle name="Millares 16 33 4" xfId="7754"/>
    <cellStyle name="Millares 16 34" xfId="7755"/>
    <cellStyle name="Millares 16 34 2" xfId="7756"/>
    <cellStyle name="Millares 16 34 2 2" xfId="7757"/>
    <cellStyle name="Millares 16 34 3" xfId="7758"/>
    <cellStyle name="Millares 16 34 3 2" xfId="7759"/>
    <cellStyle name="Millares 16 34 4" xfId="7760"/>
    <cellStyle name="Millares 16 35" xfId="7761"/>
    <cellStyle name="Millares 16 36" xfId="7762"/>
    <cellStyle name="Millares 16 4" xfId="7763"/>
    <cellStyle name="Millares 16 4 2" xfId="7764"/>
    <cellStyle name="Millares 16 4 2 2" xfId="7765"/>
    <cellStyle name="Millares 16 4 3" xfId="7766"/>
    <cellStyle name="Millares 16 4 3 2" xfId="7767"/>
    <cellStyle name="Millares 16 4 4" xfId="7768"/>
    <cellStyle name="Millares 16 5" xfId="7769"/>
    <cellStyle name="Millares 16 5 2" xfId="7770"/>
    <cellStyle name="Millares 16 5 2 2" xfId="7771"/>
    <cellStyle name="Millares 16 5 3" xfId="7772"/>
    <cellStyle name="Millares 16 5 3 2" xfId="7773"/>
    <cellStyle name="Millares 16 5 4" xfId="7774"/>
    <cellStyle name="Millares 16 6" xfId="7775"/>
    <cellStyle name="Millares 16 6 2" xfId="7776"/>
    <cellStyle name="Millares 16 6 2 2" xfId="7777"/>
    <cellStyle name="Millares 16 6 3" xfId="7778"/>
    <cellStyle name="Millares 16 6 3 2" xfId="7779"/>
    <cellStyle name="Millares 16 6 4" xfId="7780"/>
    <cellStyle name="Millares 16 7" xfId="7781"/>
    <cellStyle name="Millares 16 7 2" xfId="7782"/>
    <cellStyle name="Millares 16 7 2 2" xfId="7783"/>
    <cellStyle name="Millares 16 7 3" xfId="7784"/>
    <cellStyle name="Millares 16 7 3 2" xfId="7785"/>
    <cellStyle name="Millares 16 7 4" xfId="7786"/>
    <cellStyle name="Millares 16 8" xfId="7787"/>
    <cellStyle name="Millares 16 8 2" xfId="7788"/>
    <cellStyle name="Millares 16 8 2 2" xfId="7789"/>
    <cellStyle name="Millares 16 8 3" xfId="7790"/>
    <cellStyle name="Millares 16 8 3 2" xfId="7791"/>
    <cellStyle name="Millares 16 8 4" xfId="7792"/>
    <cellStyle name="Millares 16 9" xfId="7793"/>
    <cellStyle name="Millares 16 9 2" xfId="7794"/>
    <cellStyle name="Millares 16 9 2 2" xfId="7795"/>
    <cellStyle name="Millares 16 9 3" xfId="7796"/>
    <cellStyle name="Millares 16 9 3 2" xfId="7797"/>
    <cellStyle name="Millares 16 9 4" xfId="7798"/>
    <cellStyle name="Millares 17" xfId="7799"/>
    <cellStyle name="Millares 17 10" xfId="7800"/>
    <cellStyle name="Millares 17 10 2" xfId="7801"/>
    <cellStyle name="Millares 17 10 2 2" xfId="7802"/>
    <cellStyle name="Millares 17 10 3" xfId="7803"/>
    <cellStyle name="Millares 17 10 3 2" xfId="7804"/>
    <cellStyle name="Millares 17 10 4" xfId="7805"/>
    <cellStyle name="Millares 17 11" xfId="7806"/>
    <cellStyle name="Millares 17 11 2" xfId="7807"/>
    <cellStyle name="Millares 17 11 2 2" xfId="7808"/>
    <cellStyle name="Millares 17 11 3" xfId="7809"/>
    <cellStyle name="Millares 17 11 3 2" xfId="7810"/>
    <cellStyle name="Millares 17 11 4" xfId="7811"/>
    <cellStyle name="Millares 17 12" xfId="7812"/>
    <cellStyle name="Millares 17 12 2" xfId="7813"/>
    <cellStyle name="Millares 17 12 2 2" xfId="7814"/>
    <cellStyle name="Millares 17 12 3" xfId="7815"/>
    <cellStyle name="Millares 17 12 3 2" xfId="7816"/>
    <cellStyle name="Millares 17 12 4" xfId="7817"/>
    <cellStyle name="Millares 17 13" xfId="7818"/>
    <cellStyle name="Millares 17 13 2" xfId="7819"/>
    <cellStyle name="Millares 17 13 2 2" xfId="7820"/>
    <cellStyle name="Millares 17 13 3" xfId="7821"/>
    <cellStyle name="Millares 17 13 3 2" xfId="7822"/>
    <cellStyle name="Millares 17 13 4" xfId="7823"/>
    <cellStyle name="Millares 17 14" xfId="7824"/>
    <cellStyle name="Millares 17 14 2" xfId="7825"/>
    <cellStyle name="Millares 17 14 2 2" xfId="7826"/>
    <cellStyle name="Millares 17 14 3" xfId="7827"/>
    <cellStyle name="Millares 17 14 3 2" xfId="7828"/>
    <cellStyle name="Millares 17 14 4" xfId="7829"/>
    <cellStyle name="Millares 17 15" xfId="7830"/>
    <cellStyle name="Millares 17 15 2" xfId="7831"/>
    <cellStyle name="Millares 17 15 2 2" xfId="7832"/>
    <cellStyle name="Millares 17 15 3" xfId="7833"/>
    <cellStyle name="Millares 17 15 3 2" xfId="7834"/>
    <cellStyle name="Millares 17 15 4" xfId="7835"/>
    <cellStyle name="Millares 17 16" xfId="7836"/>
    <cellStyle name="Millares 17 16 2" xfId="7837"/>
    <cellStyle name="Millares 17 16 2 2" xfId="7838"/>
    <cellStyle name="Millares 17 16 3" xfId="7839"/>
    <cellStyle name="Millares 17 16 3 2" xfId="7840"/>
    <cellStyle name="Millares 17 16 4" xfId="7841"/>
    <cellStyle name="Millares 17 17" xfId="7842"/>
    <cellStyle name="Millares 17 17 2" xfId="7843"/>
    <cellStyle name="Millares 17 17 2 2" xfId="7844"/>
    <cellStyle name="Millares 17 17 3" xfId="7845"/>
    <cellStyle name="Millares 17 17 3 2" xfId="7846"/>
    <cellStyle name="Millares 17 17 4" xfId="7847"/>
    <cellStyle name="Millares 17 18" xfId="7848"/>
    <cellStyle name="Millares 17 18 2" xfId="7849"/>
    <cellStyle name="Millares 17 18 2 2" xfId="7850"/>
    <cellStyle name="Millares 17 18 3" xfId="7851"/>
    <cellStyle name="Millares 17 18 3 2" xfId="7852"/>
    <cellStyle name="Millares 17 18 4" xfId="7853"/>
    <cellStyle name="Millares 17 19" xfId="7854"/>
    <cellStyle name="Millares 17 19 2" xfId="7855"/>
    <cellStyle name="Millares 17 19 2 2" xfId="7856"/>
    <cellStyle name="Millares 17 19 3" xfId="7857"/>
    <cellStyle name="Millares 17 19 3 2" xfId="7858"/>
    <cellStyle name="Millares 17 19 4" xfId="7859"/>
    <cellStyle name="Millares 17 2" xfId="7860"/>
    <cellStyle name="Millares 17 2 2" xfId="7861"/>
    <cellStyle name="Millares 17 2 2 2" xfId="7862"/>
    <cellStyle name="Millares 17 2 3" xfId="7863"/>
    <cellStyle name="Millares 17 2 3 2" xfId="7864"/>
    <cellStyle name="Millares 17 2 4" xfId="7865"/>
    <cellStyle name="Millares 17 2 5" xfId="7866"/>
    <cellStyle name="Millares 17 20" xfId="7867"/>
    <cellStyle name="Millares 17 20 2" xfId="7868"/>
    <cellStyle name="Millares 17 20 2 2" xfId="7869"/>
    <cellStyle name="Millares 17 20 3" xfId="7870"/>
    <cellStyle name="Millares 17 20 3 2" xfId="7871"/>
    <cellStyle name="Millares 17 20 4" xfId="7872"/>
    <cellStyle name="Millares 17 21" xfId="7873"/>
    <cellStyle name="Millares 17 21 2" xfId="7874"/>
    <cellStyle name="Millares 17 21 2 2" xfId="7875"/>
    <cellStyle name="Millares 17 21 3" xfId="7876"/>
    <cellStyle name="Millares 17 21 3 2" xfId="7877"/>
    <cellStyle name="Millares 17 21 4" xfId="7878"/>
    <cellStyle name="Millares 17 22" xfId="7879"/>
    <cellStyle name="Millares 17 22 2" xfId="7880"/>
    <cellStyle name="Millares 17 22 2 2" xfId="7881"/>
    <cellStyle name="Millares 17 22 3" xfId="7882"/>
    <cellStyle name="Millares 17 22 3 2" xfId="7883"/>
    <cellStyle name="Millares 17 22 4" xfId="7884"/>
    <cellStyle name="Millares 17 23" xfId="7885"/>
    <cellStyle name="Millares 17 23 2" xfId="7886"/>
    <cellStyle name="Millares 17 23 2 2" xfId="7887"/>
    <cellStyle name="Millares 17 23 3" xfId="7888"/>
    <cellStyle name="Millares 17 23 3 2" xfId="7889"/>
    <cellStyle name="Millares 17 23 4" xfId="7890"/>
    <cellStyle name="Millares 17 24" xfId="7891"/>
    <cellStyle name="Millares 17 24 2" xfId="7892"/>
    <cellStyle name="Millares 17 24 2 2" xfId="7893"/>
    <cellStyle name="Millares 17 24 3" xfId="7894"/>
    <cellStyle name="Millares 17 24 3 2" xfId="7895"/>
    <cellStyle name="Millares 17 24 4" xfId="7896"/>
    <cellStyle name="Millares 17 25" xfId="7897"/>
    <cellStyle name="Millares 17 25 2" xfId="7898"/>
    <cellStyle name="Millares 17 25 2 2" xfId="7899"/>
    <cellStyle name="Millares 17 25 3" xfId="7900"/>
    <cellStyle name="Millares 17 25 3 2" xfId="7901"/>
    <cellStyle name="Millares 17 25 4" xfId="7902"/>
    <cellStyle name="Millares 17 26" xfId="7903"/>
    <cellStyle name="Millares 17 26 2" xfId="7904"/>
    <cellStyle name="Millares 17 26 2 2" xfId="7905"/>
    <cellStyle name="Millares 17 26 3" xfId="7906"/>
    <cellStyle name="Millares 17 26 3 2" xfId="7907"/>
    <cellStyle name="Millares 17 26 4" xfId="7908"/>
    <cellStyle name="Millares 17 27" xfId="7909"/>
    <cellStyle name="Millares 17 27 2" xfId="7910"/>
    <cellStyle name="Millares 17 27 2 2" xfId="7911"/>
    <cellStyle name="Millares 17 27 3" xfId="7912"/>
    <cellStyle name="Millares 17 27 3 2" xfId="7913"/>
    <cellStyle name="Millares 17 27 4" xfId="7914"/>
    <cellStyle name="Millares 17 28" xfId="7915"/>
    <cellStyle name="Millares 17 28 2" xfId="7916"/>
    <cellStyle name="Millares 17 28 2 2" xfId="7917"/>
    <cellStyle name="Millares 17 28 3" xfId="7918"/>
    <cellStyle name="Millares 17 28 3 2" xfId="7919"/>
    <cellStyle name="Millares 17 28 4" xfId="7920"/>
    <cellStyle name="Millares 17 29" xfId="7921"/>
    <cellStyle name="Millares 17 29 2" xfId="7922"/>
    <cellStyle name="Millares 17 29 2 2" xfId="7923"/>
    <cellStyle name="Millares 17 29 3" xfId="7924"/>
    <cellStyle name="Millares 17 29 3 2" xfId="7925"/>
    <cellStyle name="Millares 17 29 4" xfId="7926"/>
    <cellStyle name="Millares 17 3" xfId="7927"/>
    <cellStyle name="Millares 17 3 2" xfId="7928"/>
    <cellStyle name="Millares 17 3 2 2" xfId="7929"/>
    <cellStyle name="Millares 17 3 3" xfId="7930"/>
    <cellStyle name="Millares 17 3 3 2" xfId="7931"/>
    <cellStyle name="Millares 17 3 4" xfId="7932"/>
    <cellStyle name="Millares 17 30" xfId="7933"/>
    <cellStyle name="Millares 17 30 2" xfId="7934"/>
    <cellStyle name="Millares 17 30 2 2" xfId="7935"/>
    <cellStyle name="Millares 17 30 3" xfId="7936"/>
    <cellStyle name="Millares 17 30 3 2" xfId="7937"/>
    <cellStyle name="Millares 17 30 4" xfId="7938"/>
    <cellStyle name="Millares 17 31" xfId="7939"/>
    <cellStyle name="Millares 17 31 2" xfId="7940"/>
    <cellStyle name="Millares 17 31 2 2" xfId="7941"/>
    <cellStyle name="Millares 17 31 3" xfId="7942"/>
    <cellStyle name="Millares 17 31 3 2" xfId="7943"/>
    <cellStyle name="Millares 17 31 4" xfId="7944"/>
    <cellStyle name="Millares 17 32" xfId="7945"/>
    <cellStyle name="Millares 17 32 2" xfId="7946"/>
    <cellStyle name="Millares 17 32 2 2" xfId="7947"/>
    <cellStyle name="Millares 17 32 3" xfId="7948"/>
    <cellStyle name="Millares 17 32 3 2" xfId="7949"/>
    <cellStyle name="Millares 17 32 4" xfId="7950"/>
    <cellStyle name="Millares 17 33" xfId="7951"/>
    <cellStyle name="Millares 17 33 2" xfId="7952"/>
    <cellStyle name="Millares 17 33 2 2" xfId="7953"/>
    <cellStyle name="Millares 17 33 3" xfId="7954"/>
    <cellStyle name="Millares 17 33 3 2" xfId="7955"/>
    <cellStyle name="Millares 17 33 4" xfId="7956"/>
    <cellStyle name="Millares 17 34" xfId="7957"/>
    <cellStyle name="Millares 17 34 2" xfId="7958"/>
    <cellStyle name="Millares 17 34 2 2" xfId="7959"/>
    <cellStyle name="Millares 17 34 3" xfId="7960"/>
    <cellStyle name="Millares 17 34 3 2" xfId="7961"/>
    <cellStyle name="Millares 17 34 4" xfId="7962"/>
    <cellStyle name="Millares 17 35" xfId="7963"/>
    <cellStyle name="Millares 17 36" xfId="7964"/>
    <cellStyle name="Millares 17 37" xfId="7965"/>
    <cellStyle name="Millares 17 38" xfId="7966"/>
    <cellStyle name="Millares 17 4" xfId="7967"/>
    <cellStyle name="Millares 17 4 2" xfId="7968"/>
    <cellStyle name="Millares 17 4 2 2" xfId="7969"/>
    <cellStyle name="Millares 17 4 3" xfId="7970"/>
    <cellStyle name="Millares 17 4 3 2" xfId="7971"/>
    <cellStyle name="Millares 17 4 4" xfId="7972"/>
    <cellStyle name="Millares 17 5" xfId="7973"/>
    <cellStyle name="Millares 17 5 2" xfId="7974"/>
    <cellStyle name="Millares 17 5 2 2" xfId="7975"/>
    <cellStyle name="Millares 17 5 3" xfId="7976"/>
    <cellStyle name="Millares 17 5 3 2" xfId="7977"/>
    <cellStyle name="Millares 17 5 4" xfId="7978"/>
    <cellStyle name="Millares 17 6" xfId="7979"/>
    <cellStyle name="Millares 17 6 2" xfId="7980"/>
    <cellStyle name="Millares 17 6 2 2" xfId="7981"/>
    <cellStyle name="Millares 17 6 3" xfId="7982"/>
    <cellStyle name="Millares 17 6 3 2" xfId="7983"/>
    <cellStyle name="Millares 17 6 4" xfId="7984"/>
    <cellStyle name="Millares 17 7" xfId="7985"/>
    <cellStyle name="Millares 17 7 2" xfId="7986"/>
    <cellStyle name="Millares 17 7 2 2" xfId="7987"/>
    <cellStyle name="Millares 17 7 3" xfId="7988"/>
    <cellStyle name="Millares 17 7 3 2" xfId="7989"/>
    <cellStyle name="Millares 17 7 4" xfId="7990"/>
    <cellStyle name="Millares 17 8" xfId="7991"/>
    <cellStyle name="Millares 17 8 2" xfId="7992"/>
    <cellStyle name="Millares 17 8 2 2" xfId="7993"/>
    <cellStyle name="Millares 17 8 3" xfId="7994"/>
    <cellStyle name="Millares 17 8 3 2" xfId="7995"/>
    <cellStyle name="Millares 17 8 4" xfId="7996"/>
    <cellStyle name="Millares 17 9" xfId="7997"/>
    <cellStyle name="Millares 17 9 2" xfId="7998"/>
    <cellStyle name="Millares 17 9 2 2" xfId="7999"/>
    <cellStyle name="Millares 17 9 3" xfId="8000"/>
    <cellStyle name="Millares 17 9 3 2" xfId="8001"/>
    <cellStyle name="Millares 17 9 4" xfId="8002"/>
    <cellStyle name="Millares 18" xfId="8003"/>
    <cellStyle name="Millares 18 10" xfId="8004"/>
    <cellStyle name="Millares 18 10 2" xfId="8005"/>
    <cellStyle name="Millares 18 10 2 2" xfId="8006"/>
    <cellStyle name="Millares 18 10 3" xfId="8007"/>
    <cellStyle name="Millares 18 10 3 2" xfId="8008"/>
    <cellStyle name="Millares 18 10 4" xfId="8009"/>
    <cellStyle name="Millares 18 11" xfId="8010"/>
    <cellStyle name="Millares 18 11 2" xfId="8011"/>
    <cellStyle name="Millares 18 11 2 2" xfId="8012"/>
    <cellStyle name="Millares 18 11 3" xfId="8013"/>
    <cellStyle name="Millares 18 11 3 2" xfId="8014"/>
    <cellStyle name="Millares 18 11 4" xfId="8015"/>
    <cellStyle name="Millares 18 12" xfId="8016"/>
    <cellStyle name="Millares 18 12 2" xfId="8017"/>
    <cellStyle name="Millares 18 12 2 2" xfId="8018"/>
    <cellStyle name="Millares 18 12 3" xfId="8019"/>
    <cellStyle name="Millares 18 12 3 2" xfId="8020"/>
    <cellStyle name="Millares 18 12 4" xfId="8021"/>
    <cellStyle name="Millares 18 13" xfId="8022"/>
    <cellStyle name="Millares 18 13 2" xfId="8023"/>
    <cellStyle name="Millares 18 13 2 2" xfId="8024"/>
    <cellStyle name="Millares 18 13 3" xfId="8025"/>
    <cellStyle name="Millares 18 13 3 2" xfId="8026"/>
    <cellStyle name="Millares 18 13 4" xfId="8027"/>
    <cellStyle name="Millares 18 14" xfId="8028"/>
    <cellStyle name="Millares 18 14 2" xfId="8029"/>
    <cellStyle name="Millares 18 14 2 2" xfId="8030"/>
    <cellStyle name="Millares 18 14 3" xfId="8031"/>
    <cellStyle name="Millares 18 14 3 2" xfId="8032"/>
    <cellStyle name="Millares 18 14 4" xfId="8033"/>
    <cellStyle name="Millares 18 15" xfId="8034"/>
    <cellStyle name="Millares 18 15 2" xfId="8035"/>
    <cellStyle name="Millares 18 15 2 2" xfId="8036"/>
    <cellStyle name="Millares 18 15 3" xfId="8037"/>
    <cellStyle name="Millares 18 15 3 2" xfId="8038"/>
    <cellStyle name="Millares 18 15 4" xfId="8039"/>
    <cellStyle name="Millares 18 16" xfId="8040"/>
    <cellStyle name="Millares 18 16 2" xfId="8041"/>
    <cellStyle name="Millares 18 16 2 2" xfId="8042"/>
    <cellStyle name="Millares 18 16 3" xfId="8043"/>
    <cellStyle name="Millares 18 16 3 2" xfId="8044"/>
    <cellStyle name="Millares 18 16 4" xfId="8045"/>
    <cellStyle name="Millares 18 17" xfId="8046"/>
    <cellStyle name="Millares 18 17 2" xfId="8047"/>
    <cellStyle name="Millares 18 17 2 2" xfId="8048"/>
    <cellStyle name="Millares 18 17 3" xfId="8049"/>
    <cellStyle name="Millares 18 17 3 2" xfId="8050"/>
    <cellStyle name="Millares 18 17 4" xfId="8051"/>
    <cellStyle name="Millares 18 18" xfId="8052"/>
    <cellStyle name="Millares 18 18 2" xfId="8053"/>
    <cellStyle name="Millares 18 18 2 2" xfId="8054"/>
    <cellStyle name="Millares 18 18 3" xfId="8055"/>
    <cellStyle name="Millares 18 18 3 2" xfId="8056"/>
    <cellStyle name="Millares 18 18 4" xfId="8057"/>
    <cellStyle name="Millares 18 19" xfId="8058"/>
    <cellStyle name="Millares 18 19 2" xfId="8059"/>
    <cellStyle name="Millares 18 19 2 2" xfId="8060"/>
    <cellStyle name="Millares 18 19 3" xfId="8061"/>
    <cellStyle name="Millares 18 19 3 2" xfId="8062"/>
    <cellStyle name="Millares 18 19 4" xfId="8063"/>
    <cellStyle name="Millares 18 2" xfId="8064"/>
    <cellStyle name="Millares 18 2 2" xfId="8065"/>
    <cellStyle name="Millares 18 2 2 2" xfId="8066"/>
    <cellStyle name="Millares 18 2 3" xfId="8067"/>
    <cellStyle name="Millares 18 2 3 2" xfId="8068"/>
    <cellStyle name="Millares 18 2 4" xfId="8069"/>
    <cellStyle name="Millares 18 2 5" xfId="8070"/>
    <cellStyle name="Millares 18 20" xfId="8071"/>
    <cellStyle name="Millares 18 20 2" xfId="8072"/>
    <cellStyle name="Millares 18 20 2 2" xfId="8073"/>
    <cellStyle name="Millares 18 20 3" xfId="8074"/>
    <cellStyle name="Millares 18 20 3 2" xfId="8075"/>
    <cellStyle name="Millares 18 20 4" xfId="8076"/>
    <cellStyle name="Millares 18 21" xfId="8077"/>
    <cellStyle name="Millares 18 21 2" xfId="8078"/>
    <cellStyle name="Millares 18 21 2 2" xfId="8079"/>
    <cellStyle name="Millares 18 21 3" xfId="8080"/>
    <cellStyle name="Millares 18 21 3 2" xfId="8081"/>
    <cellStyle name="Millares 18 21 4" xfId="8082"/>
    <cellStyle name="Millares 18 22" xfId="8083"/>
    <cellStyle name="Millares 18 22 2" xfId="8084"/>
    <cellStyle name="Millares 18 22 2 2" xfId="8085"/>
    <cellStyle name="Millares 18 22 3" xfId="8086"/>
    <cellStyle name="Millares 18 22 3 2" xfId="8087"/>
    <cellStyle name="Millares 18 22 4" xfId="8088"/>
    <cellStyle name="Millares 18 23" xfId="8089"/>
    <cellStyle name="Millares 18 23 2" xfId="8090"/>
    <cellStyle name="Millares 18 23 2 2" xfId="8091"/>
    <cellStyle name="Millares 18 23 3" xfId="8092"/>
    <cellStyle name="Millares 18 23 3 2" xfId="8093"/>
    <cellStyle name="Millares 18 23 4" xfId="8094"/>
    <cellStyle name="Millares 18 24" xfId="8095"/>
    <cellStyle name="Millares 18 24 2" xfId="8096"/>
    <cellStyle name="Millares 18 24 2 2" xfId="8097"/>
    <cellStyle name="Millares 18 24 3" xfId="8098"/>
    <cellStyle name="Millares 18 24 3 2" xfId="8099"/>
    <cellStyle name="Millares 18 24 4" xfId="8100"/>
    <cellStyle name="Millares 18 25" xfId="8101"/>
    <cellStyle name="Millares 18 25 2" xfId="8102"/>
    <cellStyle name="Millares 18 25 2 2" xfId="8103"/>
    <cellStyle name="Millares 18 25 3" xfId="8104"/>
    <cellStyle name="Millares 18 25 3 2" xfId="8105"/>
    <cellStyle name="Millares 18 25 4" xfId="8106"/>
    <cellStyle name="Millares 18 26" xfId="8107"/>
    <cellStyle name="Millares 18 26 2" xfId="8108"/>
    <cellStyle name="Millares 18 26 2 2" xfId="8109"/>
    <cellStyle name="Millares 18 26 3" xfId="8110"/>
    <cellStyle name="Millares 18 26 3 2" xfId="8111"/>
    <cellStyle name="Millares 18 26 4" xfId="8112"/>
    <cellStyle name="Millares 18 27" xfId="8113"/>
    <cellStyle name="Millares 18 27 2" xfId="8114"/>
    <cellStyle name="Millares 18 27 2 2" xfId="8115"/>
    <cellStyle name="Millares 18 27 3" xfId="8116"/>
    <cellStyle name="Millares 18 27 3 2" xfId="8117"/>
    <cellStyle name="Millares 18 27 4" xfId="8118"/>
    <cellStyle name="Millares 18 28" xfId="8119"/>
    <cellStyle name="Millares 18 28 2" xfId="8120"/>
    <cellStyle name="Millares 18 28 2 2" xfId="8121"/>
    <cellStyle name="Millares 18 28 3" xfId="8122"/>
    <cellStyle name="Millares 18 28 3 2" xfId="8123"/>
    <cellStyle name="Millares 18 28 4" xfId="8124"/>
    <cellStyle name="Millares 18 29" xfId="8125"/>
    <cellStyle name="Millares 18 29 2" xfId="8126"/>
    <cellStyle name="Millares 18 29 2 2" xfId="8127"/>
    <cellStyle name="Millares 18 29 3" xfId="8128"/>
    <cellStyle name="Millares 18 29 3 2" xfId="8129"/>
    <cellStyle name="Millares 18 29 4" xfId="8130"/>
    <cellStyle name="Millares 18 3" xfId="8131"/>
    <cellStyle name="Millares 18 3 2" xfId="8132"/>
    <cellStyle name="Millares 18 3 2 2" xfId="8133"/>
    <cellStyle name="Millares 18 3 3" xfId="8134"/>
    <cellStyle name="Millares 18 3 3 2" xfId="8135"/>
    <cellStyle name="Millares 18 3 4" xfId="8136"/>
    <cellStyle name="Millares 18 30" xfId="8137"/>
    <cellStyle name="Millares 18 30 2" xfId="8138"/>
    <cellStyle name="Millares 18 30 2 2" xfId="8139"/>
    <cellStyle name="Millares 18 30 3" xfId="8140"/>
    <cellStyle name="Millares 18 30 3 2" xfId="8141"/>
    <cellStyle name="Millares 18 30 4" xfId="8142"/>
    <cellStyle name="Millares 18 31" xfId="8143"/>
    <cellStyle name="Millares 18 31 2" xfId="8144"/>
    <cellStyle name="Millares 18 31 2 2" xfId="8145"/>
    <cellStyle name="Millares 18 31 3" xfId="8146"/>
    <cellStyle name="Millares 18 31 3 2" xfId="8147"/>
    <cellStyle name="Millares 18 31 4" xfId="8148"/>
    <cellStyle name="Millares 18 32" xfId="8149"/>
    <cellStyle name="Millares 18 32 2" xfId="8150"/>
    <cellStyle name="Millares 18 32 2 2" xfId="8151"/>
    <cellStyle name="Millares 18 32 3" xfId="8152"/>
    <cellStyle name="Millares 18 32 3 2" xfId="8153"/>
    <cellStyle name="Millares 18 32 4" xfId="8154"/>
    <cellStyle name="Millares 18 33" xfId="8155"/>
    <cellStyle name="Millares 18 33 2" xfId="8156"/>
    <cellStyle name="Millares 18 33 2 2" xfId="8157"/>
    <cellStyle name="Millares 18 33 3" xfId="8158"/>
    <cellStyle name="Millares 18 33 3 2" xfId="8159"/>
    <cellStyle name="Millares 18 33 4" xfId="8160"/>
    <cellStyle name="Millares 18 34" xfId="8161"/>
    <cellStyle name="Millares 18 34 2" xfId="8162"/>
    <cellStyle name="Millares 18 34 2 2" xfId="8163"/>
    <cellStyle name="Millares 18 34 3" xfId="8164"/>
    <cellStyle name="Millares 18 34 3 2" xfId="8165"/>
    <cellStyle name="Millares 18 34 4" xfId="8166"/>
    <cellStyle name="Millares 18 35" xfId="8167"/>
    <cellStyle name="Millares 18 36" xfId="8168"/>
    <cellStyle name="Millares 18 37" xfId="8169"/>
    <cellStyle name="Millares 18 38" xfId="8170"/>
    <cellStyle name="Millares 18 4" xfId="8171"/>
    <cellStyle name="Millares 18 4 2" xfId="8172"/>
    <cellStyle name="Millares 18 4 2 2" xfId="8173"/>
    <cellStyle name="Millares 18 4 3" xfId="8174"/>
    <cellStyle name="Millares 18 4 3 2" xfId="8175"/>
    <cellStyle name="Millares 18 4 4" xfId="8176"/>
    <cellStyle name="Millares 18 5" xfId="8177"/>
    <cellStyle name="Millares 18 5 2" xfId="8178"/>
    <cellStyle name="Millares 18 5 2 2" xfId="8179"/>
    <cellStyle name="Millares 18 5 3" xfId="8180"/>
    <cellStyle name="Millares 18 5 3 2" xfId="8181"/>
    <cellStyle name="Millares 18 5 4" xfId="8182"/>
    <cellStyle name="Millares 18 6" xfId="8183"/>
    <cellStyle name="Millares 18 6 2" xfId="8184"/>
    <cellStyle name="Millares 18 6 2 2" xfId="8185"/>
    <cellStyle name="Millares 18 6 3" xfId="8186"/>
    <cellStyle name="Millares 18 6 3 2" xfId="8187"/>
    <cellStyle name="Millares 18 6 4" xfId="8188"/>
    <cellStyle name="Millares 18 7" xfId="8189"/>
    <cellStyle name="Millares 18 7 2" xfId="8190"/>
    <cellStyle name="Millares 18 7 2 2" xfId="8191"/>
    <cellStyle name="Millares 18 7 3" xfId="8192"/>
    <cellStyle name="Millares 18 7 3 2" xfId="8193"/>
    <cellStyle name="Millares 18 7 4" xfId="8194"/>
    <cellStyle name="Millares 18 8" xfId="8195"/>
    <cellStyle name="Millares 18 8 2" xfId="8196"/>
    <cellStyle name="Millares 18 8 2 2" xfId="8197"/>
    <cellStyle name="Millares 18 8 3" xfId="8198"/>
    <cellStyle name="Millares 18 8 3 2" xfId="8199"/>
    <cellStyle name="Millares 18 8 4" xfId="8200"/>
    <cellStyle name="Millares 18 9" xfId="8201"/>
    <cellStyle name="Millares 18 9 2" xfId="8202"/>
    <cellStyle name="Millares 18 9 2 2" xfId="8203"/>
    <cellStyle name="Millares 18 9 3" xfId="8204"/>
    <cellStyle name="Millares 18 9 3 2" xfId="8205"/>
    <cellStyle name="Millares 18 9 4" xfId="8206"/>
    <cellStyle name="Millares 19" xfId="8207"/>
    <cellStyle name="Millares 19 10" xfId="8208"/>
    <cellStyle name="Millares 19 10 2" xfId="8209"/>
    <cellStyle name="Millares 19 10 2 2" xfId="8210"/>
    <cellStyle name="Millares 19 10 3" xfId="8211"/>
    <cellStyle name="Millares 19 10 3 2" xfId="8212"/>
    <cellStyle name="Millares 19 10 4" xfId="8213"/>
    <cellStyle name="Millares 19 11" xfId="8214"/>
    <cellStyle name="Millares 19 11 2" xfId="8215"/>
    <cellStyle name="Millares 19 11 2 2" xfId="8216"/>
    <cellStyle name="Millares 19 11 3" xfId="8217"/>
    <cellStyle name="Millares 19 11 3 2" xfId="8218"/>
    <cellStyle name="Millares 19 11 4" xfId="8219"/>
    <cellStyle name="Millares 19 12" xfId="8220"/>
    <cellStyle name="Millares 19 12 2" xfId="8221"/>
    <cellStyle name="Millares 19 12 2 2" xfId="8222"/>
    <cellStyle name="Millares 19 12 3" xfId="8223"/>
    <cellStyle name="Millares 19 12 3 2" xfId="8224"/>
    <cellStyle name="Millares 19 12 4" xfId="8225"/>
    <cellStyle name="Millares 19 13" xfId="8226"/>
    <cellStyle name="Millares 19 13 2" xfId="8227"/>
    <cellStyle name="Millares 19 13 2 2" xfId="8228"/>
    <cellStyle name="Millares 19 13 3" xfId="8229"/>
    <cellStyle name="Millares 19 13 3 2" xfId="8230"/>
    <cellStyle name="Millares 19 13 4" xfId="8231"/>
    <cellStyle name="Millares 19 14" xfId="8232"/>
    <cellStyle name="Millares 19 14 2" xfId="8233"/>
    <cellStyle name="Millares 19 14 2 2" xfId="8234"/>
    <cellStyle name="Millares 19 14 3" xfId="8235"/>
    <cellStyle name="Millares 19 14 3 2" xfId="8236"/>
    <cellStyle name="Millares 19 14 4" xfId="8237"/>
    <cellStyle name="Millares 19 15" xfId="8238"/>
    <cellStyle name="Millares 19 15 2" xfId="8239"/>
    <cellStyle name="Millares 19 15 2 2" xfId="8240"/>
    <cellStyle name="Millares 19 15 3" xfId="8241"/>
    <cellStyle name="Millares 19 15 3 2" xfId="8242"/>
    <cellStyle name="Millares 19 15 4" xfId="8243"/>
    <cellStyle name="Millares 19 16" xfId="8244"/>
    <cellStyle name="Millares 19 16 2" xfId="8245"/>
    <cellStyle name="Millares 19 16 2 2" xfId="8246"/>
    <cellStyle name="Millares 19 16 3" xfId="8247"/>
    <cellStyle name="Millares 19 16 3 2" xfId="8248"/>
    <cellStyle name="Millares 19 16 4" xfId="8249"/>
    <cellStyle name="Millares 19 17" xfId="8250"/>
    <cellStyle name="Millares 19 17 2" xfId="8251"/>
    <cellStyle name="Millares 19 17 2 2" xfId="8252"/>
    <cellStyle name="Millares 19 17 3" xfId="8253"/>
    <cellStyle name="Millares 19 17 3 2" xfId="8254"/>
    <cellStyle name="Millares 19 17 4" xfId="8255"/>
    <cellStyle name="Millares 19 18" xfId="8256"/>
    <cellStyle name="Millares 19 18 2" xfId="8257"/>
    <cellStyle name="Millares 19 18 2 2" xfId="8258"/>
    <cellStyle name="Millares 19 18 3" xfId="8259"/>
    <cellStyle name="Millares 19 18 3 2" xfId="8260"/>
    <cellStyle name="Millares 19 18 4" xfId="8261"/>
    <cellStyle name="Millares 19 19" xfId="8262"/>
    <cellStyle name="Millares 19 19 2" xfId="8263"/>
    <cellStyle name="Millares 19 19 2 2" xfId="8264"/>
    <cellStyle name="Millares 19 19 3" xfId="8265"/>
    <cellStyle name="Millares 19 19 3 2" xfId="8266"/>
    <cellStyle name="Millares 19 19 4" xfId="8267"/>
    <cellStyle name="Millares 19 2" xfId="8268"/>
    <cellStyle name="Millares 19 2 2" xfId="8269"/>
    <cellStyle name="Millares 19 2 2 2" xfId="8270"/>
    <cellStyle name="Millares 19 2 3" xfId="8271"/>
    <cellStyle name="Millares 19 2 3 2" xfId="8272"/>
    <cellStyle name="Millares 19 2 4" xfId="8273"/>
    <cellStyle name="Millares 19 2 5" xfId="8274"/>
    <cellStyle name="Millares 19 20" xfId="8275"/>
    <cellStyle name="Millares 19 20 2" xfId="8276"/>
    <cellStyle name="Millares 19 20 2 2" xfId="8277"/>
    <cellStyle name="Millares 19 20 3" xfId="8278"/>
    <cellStyle name="Millares 19 20 3 2" xfId="8279"/>
    <cellStyle name="Millares 19 20 4" xfId="8280"/>
    <cellStyle name="Millares 19 21" xfId="8281"/>
    <cellStyle name="Millares 19 21 2" xfId="8282"/>
    <cellStyle name="Millares 19 21 2 2" xfId="8283"/>
    <cellStyle name="Millares 19 21 3" xfId="8284"/>
    <cellStyle name="Millares 19 21 3 2" xfId="8285"/>
    <cellStyle name="Millares 19 21 4" xfId="8286"/>
    <cellStyle name="Millares 19 22" xfId="8287"/>
    <cellStyle name="Millares 19 22 2" xfId="8288"/>
    <cellStyle name="Millares 19 22 2 2" xfId="8289"/>
    <cellStyle name="Millares 19 22 3" xfId="8290"/>
    <cellStyle name="Millares 19 22 3 2" xfId="8291"/>
    <cellStyle name="Millares 19 22 4" xfId="8292"/>
    <cellStyle name="Millares 19 23" xfId="8293"/>
    <cellStyle name="Millares 19 23 2" xfId="8294"/>
    <cellStyle name="Millares 19 23 2 2" xfId="8295"/>
    <cellStyle name="Millares 19 23 3" xfId="8296"/>
    <cellStyle name="Millares 19 23 3 2" xfId="8297"/>
    <cellStyle name="Millares 19 23 4" xfId="8298"/>
    <cellStyle name="Millares 19 24" xfId="8299"/>
    <cellStyle name="Millares 19 24 2" xfId="8300"/>
    <cellStyle name="Millares 19 24 2 2" xfId="8301"/>
    <cellStyle name="Millares 19 24 3" xfId="8302"/>
    <cellStyle name="Millares 19 24 3 2" xfId="8303"/>
    <cellStyle name="Millares 19 24 4" xfId="8304"/>
    <cellStyle name="Millares 19 25" xfId="8305"/>
    <cellStyle name="Millares 19 25 2" xfId="8306"/>
    <cellStyle name="Millares 19 25 2 2" xfId="8307"/>
    <cellStyle name="Millares 19 25 3" xfId="8308"/>
    <cellStyle name="Millares 19 25 3 2" xfId="8309"/>
    <cellStyle name="Millares 19 25 4" xfId="8310"/>
    <cellStyle name="Millares 19 26" xfId="8311"/>
    <cellStyle name="Millares 19 26 2" xfId="8312"/>
    <cellStyle name="Millares 19 26 2 2" xfId="8313"/>
    <cellStyle name="Millares 19 26 3" xfId="8314"/>
    <cellStyle name="Millares 19 26 3 2" xfId="8315"/>
    <cellStyle name="Millares 19 26 4" xfId="8316"/>
    <cellStyle name="Millares 19 27" xfId="8317"/>
    <cellStyle name="Millares 19 27 2" xfId="8318"/>
    <cellStyle name="Millares 19 27 2 2" xfId="8319"/>
    <cellStyle name="Millares 19 27 3" xfId="8320"/>
    <cellStyle name="Millares 19 27 3 2" xfId="8321"/>
    <cellStyle name="Millares 19 27 4" xfId="8322"/>
    <cellStyle name="Millares 19 28" xfId="8323"/>
    <cellStyle name="Millares 19 28 2" xfId="8324"/>
    <cellStyle name="Millares 19 28 2 2" xfId="8325"/>
    <cellStyle name="Millares 19 28 3" xfId="8326"/>
    <cellStyle name="Millares 19 28 3 2" xfId="8327"/>
    <cellStyle name="Millares 19 28 4" xfId="8328"/>
    <cellStyle name="Millares 19 29" xfId="8329"/>
    <cellStyle name="Millares 19 29 2" xfId="8330"/>
    <cellStyle name="Millares 19 29 2 2" xfId="8331"/>
    <cellStyle name="Millares 19 29 3" xfId="8332"/>
    <cellStyle name="Millares 19 29 3 2" xfId="8333"/>
    <cellStyle name="Millares 19 29 4" xfId="8334"/>
    <cellStyle name="Millares 19 3" xfId="8335"/>
    <cellStyle name="Millares 19 3 2" xfId="8336"/>
    <cellStyle name="Millares 19 3 2 2" xfId="8337"/>
    <cellStyle name="Millares 19 3 3" xfId="8338"/>
    <cellStyle name="Millares 19 3 3 2" xfId="8339"/>
    <cellStyle name="Millares 19 3 4" xfId="8340"/>
    <cellStyle name="Millares 19 30" xfId="8341"/>
    <cellStyle name="Millares 19 30 2" xfId="8342"/>
    <cellStyle name="Millares 19 30 2 2" xfId="8343"/>
    <cellStyle name="Millares 19 30 3" xfId="8344"/>
    <cellStyle name="Millares 19 30 3 2" xfId="8345"/>
    <cellStyle name="Millares 19 30 4" xfId="8346"/>
    <cellStyle name="Millares 19 31" xfId="8347"/>
    <cellStyle name="Millares 19 31 2" xfId="8348"/>
    <cellStyle name="Millares 19 31 2 2" xfId="8349"/>
    <cellStyle name="Millares 19 31 3" xfId="8350"/>
    <cellStyle name="Millares 19 31 3 2" xfId="8351"/>
    <cellStyle name="Millares 19 31 4" xfId="8352"/>
    <cellStyle name="Millares 19 32" xfId="8353"/>
    <cellStyle name="Millares 19 32 2" xfId="8354"/>
    <cellStyle name="Millares 19 32 2 2" xfId="8355"/>
    <cellStyle name="Millares 19 32 3" xfId="8356"/>
    <cellStyle name="Millares 19 32 3 2" xfId="8357"/>
    <cellStyle name="Millares 19 32 4" xfId="8358"/>
    <cellStyle name="Millares 19 33" xfId="8359"/>
    <cellStyle name="Millares 19 33 2" xfId="8360"/>
    <cellStyle name="Millares 19 33 2 2" xfId="8361"/>
    <cellStyle name="Millares 19 33 3" xfId="8362"/>
    <cellStyle name="Millares 19 33 3 2" xfId="8363"/>
    <cellStyle name="Millares 19 33 4" xfId="8364"/>
    <cellStyle name="Millares 19 34" xfId="8365"/>
    <cellStyle name="Millares 19 34 2" xfId="8366"/>
    <cellStyle name="Millares 19 34 2 2" xfId="8367"/>
    <cellStyle name="Millares 19 34 3" xfId="8368"/>
    <cellStyle name="Millares 19 34 3 2" xfId="8369"/>
    <cellStyle name="Millares 19 34 4" xfId="8370"/>
    <cellStyle name="Millares 19 35" xfId="8371"/>
    <cellStyle name="Millares 19 36" xfId="8372"/>
    <cellStyle name="Millares 19 37" xfId="8373"/>
    <cellStyle name="Millares 19 38" xfId="8374"/>
    <cellStyle name="Millares 19 4" xfId="8375"/>
    <cellStyle name="Millares 19 4 2" xfId="8376"/>
    <cellStyle name="Millares 19 4 2 2" xfId="8377"/>
    <cellStyle name="Millares 19 4 3" xfId="8378"/>
    <cellStyle name="Millares 19 4 3 2" xfId="8379"/>
    <cellStyle name="Millares 19 4 4" xfId="8380"/>
    <cellStyle name="Millares 19 5" xfId="8381"/>
    <cellStyle name="Millares 19 5 2" xfId="8382"/>
    <cellStyle name="Millares 19 5 2 2" xfId="8383"/>
    <cellStyle name="Millares 19 5 3" xfId="8384"/>
    <cellStyle name="Millares 19 5 3 2" xfId="8385"/>
    <cellStyle name="Millares 19 5 4" xfId="8386"/>
    <cellStyle name="Millares 19 6" xfId="8387"/>
    <cellStyle name="Millares 19 6 2" xfId="8388"/>
    <cellStyle name="Millares 19 6 2 2" xfId="8389"/>
    <cellStyle name="Millares 19 6 3" xfId="8390"/>
    <cellStyle name="Millares 19 6 3 2" xfId="8391"/>
    <cellStyle name="Millares 19 6 4" xfId="8392"/>
    <cellStyle name="Millares 19 7" xfId="8393"/>
    <cellStyle name="Millares 19 7 2" xfId="8394"/>
    <cellStyle name="Millares 19 7 2 2" xfId="8395"/>
    <cellStyle name="Millares 19 7 3" xfId="8396"/>
    <cellStyle name="Millares 19 7 3 2" xfId="8397"/>
    <cellStyle name="Millares 19 7 4" xfId="8398"/>
    <cellStyle name="Millares 19 8" xfId="8399"/>
    <cellStyle name="Millares 19 8 2" xfId="8400"/>
    <cellStyle name="Millares 19 8 2 2" xfId="8401"/>
    <cellStyle name="Millares 19 8 3" xfId="8402"/>
    <cellStyle name="Millares 19 8 3 2" xfId="8403"/>
    <cellStyle name="Millares 19 8 4" xfId="8404"/>
    <cellStyle name="Millares 19 9" xfId="8405"/>
    <cellStyle name="Millares 19 9 2" xfId="8406"/>
    <cellStyle name="Millares 19 9 2 2" xfId="8407"/>
    <cellStyle name="Millares 19 9 3" xfId="8408"/>
    <cellStyle name="Millares 19 9 3 2" xfId="8409"/>
    <cellStyle name="Millares 19 9 4" xfId="8410"/>
    <cellStyle name="Millares 2" xfId="8411"/>
    <cellStyle name="Millares 2 10" xfId="8412"/>
    <cellStyle name="Millares 2 10 2" xfId="8413"/>
    <cellStyle name="Millares 2 10 2 2" xfId="8414"/>
    <cellStyle name="Millares 2 10 3" xfId="8415"/>
    <cellStyle name="Millares 2 10 3 2" xfId="8416"/>
    <cellStyle name="Millares 2 10 4" xfId="8417"/>
    <cellStyle name="Millares 2 10 5" xfId="8418"/>
    <cellStyle name="Millares 2 11" xfId="8419"/>
    <cellStyle name="Millares 2 11 2" xfId="8420"/>
    <cellStyle name="Millares 2 11 2 2" xfId="8421"/>
    <cellStyle name="Millares 2 11 3" xfId="8422"/>
    <cellStyle name="Millares 2 11 3 2" xfId="8423"/>
    <cellStyle name="Millares 2 11 4" xfId="8424"/>
    <cellStyle name="Millares 2 12" xfId="8425"/>
    <cellStyle name="Millares 2 12 2" xfId="8426"/>
    <cellStyle name="Millares 2 12 2 2" xfId="8427"/>
    <cellStyle name="Millares 2 12 3" xfId="8428"/>
    <cellStyle name="Millares 2 12 3 2" xfId="8429"/>
    <cellStyle name="Millares 2 12 4" xfId="8430"/>
    <cellStyle name="Millares 2 13" xfId="8431"/>
    <cellStyle name="Millares 2 13 2" xfId="8432"/>
    <cellStyle name="Millares 2 13 2 2" xfId="8433"/>
    <cellStyle name="Millares 2 13 3" xfId="8434"/>
    <cellStyle name="Millares 2 13 3 2" xfId="8435"/>
    <cellStyle name="Millares 2 13 4" xfId="8436"/>
    <cellStyle name="Millares 2 14" xfId="8437"/>
    <cellStyle name="Millares 2 14 2" xfId="8438"/>
    <cellStyle name="Millares 2 14 2 2" xfId="8439"/>
    <cellStyle name="Millares 2 14 3" xfId="8440"/>
    <cellStyle name="Millares 2 14 3 2" xfId="8441"/>
    <cellStyle name="Millares 2 14 4" xfId="8442"/>
    <cellStyle name="Millares 2 15" xfId="8443"/>
    <cellStyle name="Millares 2 15 2" xfId="8444"/>
    <cellStyle name="Millares 2 15 2 2" xfId="8445"/>
    <cellStyle name="Millares 2 15 3" xfId="8446"/>
    <cellStyle name="Millares 2 15 3 2" xfId="8447"/>
    <cellStyle name="Millares 2 15 4" xfId="8448"/>
    <cellStyle name="Millares 2 16" xfId="8449"/>
    <cellStyle name="Millares 2 16 2" xfId="8450"/>
    <cellStyle name="Millares 2 16 2 2" xfId="8451"/>
    <cellStyle name="Millares 2 16 3" xfId="8452"/>
    <cellStyle name="Millares 2 16 3 2" xfId="8453"/>
    <cellStyle name="Millares 2 16 4" xfId="8454"/>
    <cellStyle name="Millares 2 17" xfId="8455"/>
    <cellStyle name="Millares 2 17 2" xfId="8456"/>
    <cellStyle name="Millares 2 17 2 2" xfId="8457"/>
    <cellStyle name="Millares 2 17 3" xfId="8458"/>
    <cellStyle name="Millares 2 17 3 2" xfId="8459"/>
    <cellStyle name="Millares 2 17 4" xfId="8460"/>
    <cellStyle name="Millares 2 18" xfId="8461"/>
    <cellStyle name="Millares 2 18 2" xfId="8462"/>
    <cellStyle name="Millares 2 18 2 2" xfId="8463"/>
    <cellStyle name="Millares 2 18 3" xfId="8464"/>
    <cellStyle name="Millares 2 18 3 2" xfId="8465"/>
    <cellStyle name="Millares 2 18 4" xfId="8466"/>
    <cellStyle name="Millares 2 19" xfId="8467"/>
    <cellStyle name="Millares 2 19 2" xfId="8468"/>
    <cellStyle name="Millares 2 19 2 2" xfId="8469"/>
    <cellStyle name="Millares 2 19 3" xfId="8470"/>
    <cellStyle name="Millares 2 19 3 2" xfId="8471"/>
    <cellStyle name="Millares 2 19 4" xfId="8472"/>
    <cellStyle name="Millares 2 2" xfId="8473"/>
    <cellStyle name="Millares 2 2 10" xfId="8474"/>
    <cellStyle name="Millares 2 2 11" xfId="8475"/>
    <cellStyle name="Millares 2 2 11 2" xfId="8476"/>
    <cellStyle name="Millares 2 2 12" xfId="8477"/>
    <cellStyle name="Millares 2 2 12 2" xfId="8478"/>
    <cellStyle name="Millares 2 2 13" xfId="8479"/>
    <cellStyle name="Millares 2 2 13 2" xfId="8480"/>
    <cellStyle name="Millares 2 2 14" xfId="8481"/>
    <cellStyle name="Millares 2 2 14 2" xfId="8482"/>
    <cellStyle name="Millares 2 2 15" xfId="8483"/>
    <cellStyle name="Millares 2 2 15 2" xfId="8484"/>
    <cellStyle name="Millares 2 2 16" xfId="8485"/>
    <cellStyle name="Millares 2 2 16 2" xfId="8486"/>
    <cellStyle name="Millares 2 2 2" xfId="8487"/>
    <cellStyle name="Millares 2 2 2 2" xfId="8488"/>
    <cellStyle name="Millares 2 2 2 2 2" xfId="8489"/>
    <cellStyle name="Millares 2 2 2 2 2 2" xfId="8490"/>
    <cellStyle name="Millares 2 2 2 2 2 2 2" xfId="8491"/>
    <cellStyle name="Millares 2 2 2 2 2 2 2 2" xfId="8492"/>
    <cellStyle name="Millares 2 2 2 2 2 3" xfId="8493"/>
    <cellStyle name="Millares 2 2 2 2 3" xfId="8494"/>
    <cellStyle name="Millares 2 2 2 2 3 2" xfId="8495"/>
    <cellStyle name="Millares 2 2 2 3" xfId="8496"/>
    <cellStyle name="Millares 2 2 2 4" xfId="8497"/>
    <cellStyle name="Millares 2 2 2 4 2" xfId="8498"/>
    <cellStyle name="Millares 2 2 2 4 2 2" xfId="8499"/>
    <cellStyle name="Millares 2 2 2 5" xfId="8500"/>
    <cellStyle name="Millares 2 2 3" xfId="8501"/>
    <cellStyle name="Millares 2 2 3 2" xfId="8502"/>
    <cellStyle name="Millares 2 2 3 2 2" xfId="8503"/>
    <cellStyle name="Millares 2 2 3 2 2 2" xfId="8504"/>
    <cellStyle name="Millares 2 2 3 2 2 2 2" xfId="8505"/>
    <cellStyle name="Millares 2 2 3 2 3" xfId="8506"/>
    <cellStyle name="Millares 2 2 3 3" xfId="8507"/>
    <cellStyle name="Millares 2 2 3 3 2" xfId="8508"/>
    <cellStyle name="Millares 2 2 4" xfId="8509"/>
    <cellStyle name="Millares 2 2 4 2" xfId="8510"/>
    <cellStyle name="Millares 2 2 5" xfId="8511"/>
    <cellStyle name="Millares 2 2 5 2" xfId="8512"/>
    <cellStyle name="Millares 2 2 6" xfId="8513"/>
    <cellStyle name="Millares 2 2 6 2" xfId="8514"/>
    <cellStyle name="Millares 2 2 7" xfId="8515"/>
    <cellStyle name="Millares 2 2 7 2" xfId="8516"/>
    <cellStyle name="Millares 2 2 8" xfId="8517"/>
    <cellStyle name="Millares 2 2 8 2" xfId="8518"/>
    <cellStyle name="Millares 2 2 9" xfId="8519"/>
    <cellStyle name="Millares 2 2 9 2" xfId="8520"/>
    <cellStyle name="Millares 2 2 9 2 2" xfId="8521"/>
    <cellStyle name="Millares 2 2_base" xfId="8522"/>
    <cellStyle name="Millares 2 20" xfId="8523"/>
    <cellStyle name="Millares 2 20 2" xfId="8524"/>
    <cellStyle name="Millares 2 20 2 2" xfId="8525"/>
    <cellStyle name="Millares 2 20 3" xfId="8526"/>
    <cellStyle name="Millares 2 20 3 2" xfId="8527"/>
    <cellStyle name="Millares 2 20 4" xfId="8528"/>
    <cellStyle name="Millares 2 21" xfId="8529"/>
    <cellStyle name="Millares 2 21 2" xfId="8530"/>
    <cellStyle name="Millares 2 21 2 2" xfId="8531"/>
    <cellStyle name="Millares 2 21 3" xfId="8532"/>
    <cellStyle name="Millares 2 21 3 2" xfId="8533"/>
    <cellStyle name="Millares 2 21 4" xfId="8534"/>
    <cellStyle name="Millares 2 22" xfId="8535"/>
    <cellStyle name="Millares 2 22 2" xfId="8536"/>
    <cellStyle name="Millares 2 22 2 2" xfId="8537"/>
    <cellStyle name="Millares 2 22 3" xfId="8538"/>
    <cellStyle name="Millares 2 22 3 2" xfId="8539"/>
    <cellStyle name="Millares 2 22 4" xfId="8540"/>
    <cellStyle name="Millares 2 23" xfId="8541"/>
    <cellStyle name="Millares 2 23 2" xfId="8542"/>
    <cellStyle name="Millares 2 23 2 2" xfId="8543"/>
    <cellStyle name="Millares 2 23 3" xfId="8544"/>
    <cellStyle name="Millares 2 23 3 2" xfId="8545"/>
    <cellStyle name="Millares 2 23 4" xfId="8546"/>
    <cellStyle name="Millares 2 24" xfId="8547"/>
    <cellStyle name="Millares 2 24 2" xfId="8548"/>
    <cellStyle name="Millares 2 24 2 2" xfId="8549"/>
    <cellStyle name="Millares 2 24 3" xfId="8550"/>
    <cellStyle name="Millares 2 24 3 2" xfId="8551"/>
    <cellStyle name="Millares 2 24 4" xfId="8552"/>
    <cellStyle name="Millares 2 25" xfId="8553"/>
    <cellStyle name="Millares 2 25 2" xfId="8554"/>
    <cellStyle name="Millares 2 25 2 2" xfId="8555"/>
    <cellStyle name="Millares 2 25 3" xfId="8556"/>
    <cellStyle name="Millares 2 25 3 2" xfId="8557"/>
    <cellStyle name="Millares 2 25 4" xfId="8558"/>
    <cellStyle name="Millares 2 26" xfId="8559"/>
    <cellStyle name="Millares 2 26 2" xfId="8560"/>
    <cellStyle name="Millares 2 26 2 2" xfId="8561"/>
    <cellStyle name="Millares 2 26 3" xfId="8562"/>
    <cellStyle name="Millares 2 26 3 2" xfId="8563"/>
    <cellStyle name="Millares 2 26 4" xfId="8564"/>
    <cellStyle name="Millares 2 27" xfId="8565"/>
    <cellStyle name="Millares 2 28" xfId="8566"/>
    <cellStyle name="Millares 2 29" xfId="8567"/>
    <cellStyle name="Millares 2 3" xfId="8568"/>
    <cellStyle name="Millares 2 3 10" xfId="8569"/>
    <cellStyle name="Millares 2 3 10 2" xfId="8570"/>
    <cellStyle name="Millares 2 3 10 2 2" xfId="8571"/>
    <cellStyle name="Millares 2 3 10 3" xfId="8572"/>
    <cellStyle name="Millares 2 3 10 3 2" xfId="8573"/>
    <cellStyle name="Millares 2 3 10 4" xfId="8574"/>
    <cellStyle name="Millares 2 3 11" xfId="8575"/>
    <cellStyle name="Millares 2 3 11 2" xfId="8576"/>
    <cellStyle name="Millares 2 3 11 2 2" xfId="8577"/>
    <cellStyle name="Millares 2 3 11 3" xfId="8578"/>
    <cellStyle name="Millares 2 3 11 3 2" xfId="8579"/>
    <cellStyle name="Millares 2 3 11 4" xfId="8580"/>
    <cellStyle name="Millares 2 3 12" xfId="8581"/>
    <cellStyle name="Millares 2 3 12 2" xfId="8582"/>
    <cellStyle name="Millares 2 3 12 2 2" xfId="8583"/>
    <cellStyle name="Millares 2 3 12 3" xfId="8584"/>
    <cellStyle name="Millares 2 3 12 3 2" xfId="8585"/>
    <cellStyle name="Millares 2 3 12 4" xfId="8586"/>
    <cellStyle name="Millares 2 3 13" xfId="8587"/>
    <cellStyle name="Millares 2 3 13 2" xfId="8588"/>
    <cellStyle name="Millares 2 3 13 2 2" xfId="8589"/>
    <cellStyle name="Millares 2 3 13 3" xfId="8590"/>
    <cellStyle name="Millares 2 3 13 3 2" xfId="8591"/>
    <cellStyle name="Millares 2 3 13 4" xfId="8592"/>
    <cellStyle name="Millares 2 3 14" xfId="8593"/>
    <cellStyle name="Millares 2 3 14 2" xfId="8594"/>
    <cellStyle name="Millares 2 3 14 2 2" xfId="8595"/>
    <cellStyle name="Millares 2 3 14 3" xfId="8596"/>
    <cellStyle name="Millares 2 3 14 3 2" xfId="8597"/>
    <cellStyle name="Millares 2 3 14 4" xfId="8598"/>
    <cellStyle name="Millares 2 3 15" xfId="8599"/>
    <cellStyle name="Millares 2 3 15 2" xfId="8600"/>
    <cellStyle name="Millares 2 3 15 2 2" xfId="8601"/>
    <cellStyle name="Millares 2 3 15 3" xfId="8602"/>
    <cellStyle name="Millares 2 3 15 3 2" xfId="8603"/>
    <cellStyle name="Millares 2 3 15 4" xfId="8604"/>
    <cellStyle name="Millares 2 3 16" xfId="8605"/>
    <cellStyle name="Millares 2 3 16 2" xfId="8606"/>
    <cellStyle name="Millares 2 3 16 2 2" xfId="8607"/>
    <cellStyle name="Millares 2 3 16 3" xfId="8608"/>
    <cellStyle name="Millares 2 3 16 3 2" xfId="8609"/>
    <cellStyle name="Millares 2 3 16 4" xfId="8610"/>
    <cellStyle name="Millares 2 3 17" xfId="8611"/>
    <cellStyle name="Millares 2 3 17 2" xfId="8612"/>
    <cellStyle name="Millares 2 3 17 2 2" xfId="8613"/>
    <cellStyle name="Millares 2 3 17 3" xfId="8614"/>
    <cellStyle name="Millares 2 3 17 3 2" xfId="8615"/>
    <cellStyle name="Millares 2 3 17 4" xfId="8616"/>
    <cellStyle name="Millares 2 3 18" xfId="8617"/>
    <cellStyle name="Millares 2 3 18 2" xfId="8618"/>
    <cellStyle name="Millares 2 3 18 2 2" xfId="8619"/>
    <cellStyle name="Millares 2 3 18 3" xfId="8620"/>
    <cellStyle name="Millares 2 3 18 3 2" xfId="8621"/>
    <cellStyle name="Millares 2 3 18 4" xfId="8622"/>
    <cellStyle name="Millares 2 3 19" xfId="8623"/>
    <cellStyle name="Millares 2 3 19 2" xfId="8624"/>
    <cellStyle name="Millares 2 3 19 2 2" xfId="8625"/>
    <cellStyle name="Millares 2 3 19 3" xfId="8626"/>
    <cellStyle name="Millares 2 3 19 3 2" xfId="8627"/>
    <cellStyle name="Millares 2 3 19 4" xfId="8628"/>
    <cellStyle name="Millares 2 3 2" xfId="8629"/>
    <cellStyle name="Millares 2 3 2 2" xfId="8630"/>
    <cellStyle name="Millares 2 3 2 2 2" xfId="8631"/>
    <cellStyle name="Millares 2 3 2 2 2 2" xfId="8632"/>
    <cellStyle name="Millares 2 3 2 2 2 2 2" xfId="8633"/>
    <cellStyle name="Millares 2 3 2 2 3" xfId="8634"/>
    <cellStyle name="Millares 2 3 2 3" xfId="8635"/>
    <cellStyle name="Millares 2 3 2 3 2" xfId="8636"/>
    <cellStyle name="Millares 2 3 2 4" xfId="8637"/>
    <cellStyle name="Millares 2 3 20" xfId="8638"/>
    <cellStyle name="Millares 2 3 20 2" xfId="8639"/>
    <cellStyle name="Millares 2 3 20 2 2" xfId="8640"/>
    <cellStyle name="Millares 2 3 20 3" xfId="8641"/>
    <cellStyle name="Millares 2 3 20 3 2" xfId="8642"/>
    <cellStyle name="Millares 2 3 20 4" xfId="8643"/>
    <cellStyle name="Millares 2 3 21" xfId="8644"/>
    <cellStyle name="Millares 2 3 21 2" xfId="8645"/>
    <cellStyle name="Millares 2 3 21 2 2" xfId="8646"/>
    <cellStyle name="Millares 2 3 21 3" xfId="8647"/>
    <cellStyle name="Millares 2 3 21 3 2" xfId="8648"/>
    <cellStyle name="Millares 2 3 21 4" xfId="8649"/>
    <cellStyle name="Millares 2 3 22" xfId="8650"/>
    <cellStyle name="Millares 2 3 22 2" xfId="8651"/>
    <cellStyle name="Millares 2 3 22 2 2" xfId="8652"/>
    <cellStyle name="Millares 2 3 22 3" xfId="8653"/>
    <cellStyle name="Millares 2 3 22 3 2" xfId="8654"/>
    <cellStyle name="Millares 2 3 22 4" xfId="8655"/>
    <cellStyle name="Millares 2 3 23" xfId="8656"/>
    <cellStyle name="Millares 2 3 23 2" xfId="8657"/>
    <cellStyle name="Millares 2 3 23 2 2" xfId="8658"/>
    <cellStyle name="Millares 2 3 23 3" xfId="8659"/>
    <cellStyle name="Millares 2 3 23 3 2" xfId="8660"/>
    <cellStyle name="Millares 2 3 23 4" xfId="8661"/>
    <cellStyle name="Millares 2 3 24" xfId="8662"/>
    <cellStyle name="Millares 2 3 24 2" xfId="8663"/>
    <cellStyle name="Millares 2 3 24 2 2" xfId="8664"/>
    <cellStyle name="Millares 2 3 24 3" xfId="8665"/>
    <cellStyle name="Millares 2 3 24 3 2" xfId="8666"/>
    <cellStyle name="Millares 2 3 24 4" xfId="8667"/>
    <cellStyle name="Millares 2 3 25" xfId="8668"/>
    <cellStyle name="Millares 2 3 25 2" xfId="8669"/>
    <cellStyle name="Millares 2 3 25 2 2" xfId="8670"/>
    <cellStyle name="Millares 2 3 25 3" xfId="8671"/>
    <cellStyle name="Millares 2 3 25 3 2" xfId="8672"/>
    <cellStyle name="Millares 2 3 25 4" xfId="8673"/>
    <cellStyle name="Millares 2 3 26" xfId="8674"/>
    <cellStyle name="Millares 2 3 26 2" xfId="8675"/>
    <cellStyle name="Millares 2 3 26 2 2" xfId="8676"/>
    <cellStyle name="Millares 2 3 26 3" xfId="8677"/>
    <cellStyle name="Millares 2 3 26 3 2" xfId="8678"/>
    <cellStyle name="Millares 2 3 26 4" xfId="8679"/>
    <cellStyle name="Millares 2 3 27" xfId="8680"/>
    <cellStyle name="Millares 2 3 27 2" xfId="8681"/>
    <cellStyle name="Millares 2 3 27 2 2" xfId="8682"/>
    <cellStyle name="Millares 2 3 27 3" xfId="8683"/>
    <cellStyle name="Millares 2 3 27 3 2" xfId="8684"/>
    <cellStyle name="Millares 2 3 27 4" xfId="8685"/>
    <cellStyle name="Millares 2 3 28" xfId="8686"/>
    <cellStyle name="Millares 2 3 28 2" xfId="8687"/>
    <cellStyle name="Millares 2 3 28 2 2" xfId="8688"/>
    <cellStyle name="Millares 2 3 28 3" xfId="8689"/>
    <cellStyle name="Millares 2 3 28 3 2" xfId="8690"/>
    <cellStyle name="Millares 2 3 28 4" xfId="8691"/>
    <cellStyle name="Millares 2 3 29" xfId="8692"/>
    <cellStyle name="Millares 2 3 29 2" xfId="8693"/>
    <cellStyle name="Millares 2 3 29 2 2" xfId="8694"/>
    <cellStyle name="Millares 2 3 29 3" xfId="8695"/>
    <cellStyle name="Millares 2 3 29 3 2" xfId="8696"/>
    <cellStyle name="Millares 2 3 29 4" xfId="8697"/>
    <cellStyle name="Millares 2 3 3" xfId="8698"/>
    <cellStyle name="Millares 2 3 3 2" xfId="8699"/>
    <cellStyle name="Millares 2 3 3 2 2" xfId="8700"/>
    <cellStyle name="Millares 2 3 3 3" xfId="8701"/>
    <cellStyle name="Millares 2 3 3 3 2" xfId="8702"/>
    <cellStyle name="Millares 2 3 3 4" xfId="8703"/>
    <cellStyle name="Millares 2 3 4" xfId="8704"/>
    <cellStyle name="Millares 2 3 5" xfId="8705"/>
    <cellStyle name="Millares 2 3 6" xfId="8706"/>
    <cellStyle name="Millares 2 3 7" xfId="8707"/>
    <cellStyle name="Millares 2 3 7 2" xfId="8708"/>
    <cellStyle name="Millares 2 3 7 2 2" xfId="8709"/>
    <cellStyle name="Millares 2 3 8" xfId="8710"/>
    <cellStyle name="Millares 2 30" xfId="8711"/>
    <cellStyle name="Millares 2 31" xfId="8712"/>
    <cellStyle name="Millares 2 32" xfId="8713"/>
    <cellStyle name="Millares 2 33" xfId="8714"/>
    <cellStyle name="Millares 2 34" xfId="8715"/>
    <cellStyle name="Millares 2 35" xfId="8716"/>
    <cellStyle name="Millares 2 36" xfId="8717"/>
    <cellStyle name="Millares 2 37" xfId="8718"/>
    <cellStyle name="Millares 2 38" xfId="8719"/>
    <cellStyle name="Millares 2 39" xfId="8720"/>
    <cellStyle name="Millares 2 4" xfId="8721"/>
    <cellStyle name="Millares 2 4 2" xfId="8722"/>
    <cellStyle name="Millares 2 4 2 2" xfId="8723"/>
    <cellStyle name="Millares 2 4 2 3" xfId="8724"/>
    <cellStyle name="Millares 2 4 3" xfId="8725"/>
    <cellStyle name="Millares 2 4 4" xfId="8726"/>
    <cellStyle name="Millares 2 40" xfId="8727"/>
    <cellStyle name="Millares 2 41" xfId="8728"/>
    <cellStyle name="Millares 2 42" xfId="8729"/>
    <cellStyle name="Millares 2 43" xfId="8730"/>
    <cellStyle name="Millares 2 44" xfId="8731"/>
    <cellStyle name="Millares 2 45" xfId="8732"/>
    <cellStyle name="Millares 2 46" xfId="8733"/>
    <cellStyle name="Millares 2 47" xfId="8734"/>
    <cellStyle name="Millares 2 48" xfId="8735"/>
    <cellStyle name="Millares 2 49" xfId="8736"/>
    <cellStyle name="Millares 2 5" xfId="8737"/>
    <cellStyle name="Millares 2 5 2" xfId="8738"/>
    <cellStyle name="Millares 2 6" xfId="8739"/>
    <cellStyle name="Millares 2 6 2" xfId="8740"/>
    <cellStyle name="Millares 2 6 2 2" xfId="8741"/>
    <cellStyle name="Millares 2 6 3" xfId="8742"/>
    <cellStyle name="Millares 2 6 4" xfId="8743"/>
    <cellStyle name="Millares 2 7" xfId="8744"/>
    <cellStyle name="Millares 2 7 2" xfId="8745"/>
    <cellStyle name="Millares 2 7 2 2" xfId="8746"/>
    <cellStyle name="Millares 2 7 3" xfId="8747"/>
    <cellStyle name="Millares 2 8" xfId="8748"/>
    <cellStyle name="Millares 2 8 2" xfId="8749"/>
    <cellStyle name="Millares 2 8 3" xfId="8750"/>
    <cellStyle name="Millares 2 9" xfId="8751"/>
    <cellStyle name="Millares 2 9 2" xfId="8752"/>
    <cellStyle name="Millares 2 9 3" xfId="8753"/>
    <cellStyle name="Millares 2_base" xfId="8754"/>
    <cellStyle name="Millares 20" xfId="8755"/>
    <cellStyle name="Millares 20 2" xfId="8756"/>
    <cellStyle name="Millares 20 2 2" xfId="8757"/>
    <cellStyle name="Millares 20 3" xfId="8758"/>
    <cellStyle name="Millares 20 4" xfId="8759"/>
    <cellStyle name="Millares 20 5" xfId="8760"/>
    <cellStyle name="Millares 21" xfId="8761"/>
    <cellStyle name="Millares 21 2" xfId="8762"/>
    <cellStyle name="Millares 21 2 2" xfId="8763"/>
    <cellStyle name="Millares 21 3" xfId="8764"/>
    <cellStyle name="Millares 21 4" xfId="8765"/>
    <cellStyle name="Millares 21 5" xfId="8766"/>
    <cellStyle name="Millares 22" xfId="8767"/>
    <cellStyle name="Millares 22 2" xfId="8768"/>
    <cellStyle name="Millares 22 2 2" xfId="8769"/>
    <cellStyle name="Millares 22 3" xfId="8770"/>
    <cellStyle name="Millares 22 4" xfId="8771"/>
    <cellStyle name="Millares 22 5" xfId="8772"/>
    <cellStyle name="Millares 23" xfId="8773"/>
    <cellStyle name="Millares 23 2" xfId="8774"/>
    <cellStyle name="Millares 23 2 2" xfId="8775"/>
    <cellStyle name="Millares 23 3" xfId="8776"/>
    <cellStyle name="Millares 23 4" xfId="8777"/>
    <cellStyle name="Millares 23 5" xfId="8778"/>
    <cellStyle name="Millares 24" xfId="8779"/>
    <cellStyle name="Millares 24 2" xfId="8780"/>
    <cellStyle name="Millares 24 2 2" xfId="8781"/>
    <cellStyle name="Millares 24 3" xfId="8782"/>
    <cellStyle name="Millares 24 4" xfId="8783"/>
    <cellStyle name="Millares 24 5" xfId="8784"/>
    <cellStyle name="Millares 25" xfId="8785"/>
    <cellStyle name="Millares 25 2" xfId="8786"/>
    <cellStyle name="Millares 25 2 2" xfId="8787"/>
    <cellStyle name="Millares 25 3" xfId="8788"/>
    <cellStyle name="Millares 25 4" xfId="8789"/>
    <cellStyle name="Millares 25 5" xfId="8790"/>
    <cellStyle name="Millares 26" xfId="8791"/>
    <cellStyle name="Millares 26 2" xfId="8792"/>
    <cellStyle name="Millares 26 2 2" xfId="8793"/>
    <cellStyle name="Millares 26 3" xfId="8794"/>
    <cellStyle name="Millares 26 4" xfId="8795"/>
    <cellStyle name="Millares 26 5" xfId="8796"/>
    <cellStyle name="Millares 27" xfId="8797"/>
    <cellStyle name="Millares 27 2" xfId="8798"/>
    <cellStyle name="Millares 27 2 2" xfId="8799"/>
    <cellStyle name="Millares 27 3" xfId="8800"/>
    <cellStyle name="Millares 27 3 2" xfId="8801"/>
    <cellStyle name="Millares 27 4" xfId="8802"/>
    <cellStyle name="Millares 28" xfId="8803"/>
    <cellStyle name="Millares 28 2" xfId="8804"/>
    <cellStyle name="Millares 28 2 2" xfId="8805"/>
    <cellStyle name="Millares 28 3" xfId="8806"/>
    <cellStyle name="Millares 29" xfId="8807"/>
    <cellStyle name="Millares 29 2" xfId="8808"/>
    <cellStyle name="Millares 29 2 2" xfId="8809"/>
    <cellStyle name="Millares 29 3" xfId="8810"/>
    <cellStyle name="Millares 3" xfId="8811"/>
    <cellStyle name="Millares 3 2" xfId="8812"/>
    <cellStyle name="Millares 3 2 2" xfId="8813"/>
    <cellStyle name="Millares 3 2 2 2" xfId="8814"/>
    <cellStyle name="Millares 3 2 2 2 2" xfId="8815"/>
    <cellStyle name="Millares 3 2 2 2 2 2" xfId="8816"/>
    <cellStyle name="Millares 3 2 2 2 2 3" xfId="8817"/>
    <cellStyle name="Millares 3 2 2 3" xfId="8818"/>
    <cellStyle name="Millares 3 2 2 4" xfId="8819"/>
    <cellStyle name="Millares 3 2 3" xfId="8820"/>
    <cellStyle name="Millares 3 2 3 2" xfId="8821"/>
    <cellStyle name="Millares 3 2 3 3" xfId="8822"/>
    <cellStyle name="Millares 3 2 4" xfId="8823"/>
    <cellStyle name="Millares 3 2 5" xfId="8824"/>
    <cellStyle name="Millares 3 2_base" xfId="8825"/>
    <cellStyle name="Millares 3 3" xfId="8826"/>
    <cellStyle name="Millares 3 4" xfId="8827"/>
    <cellStyle name="Millares 3 5" xfId="8828"/>
    <cellStyle name="Millares 3 6" xfId="8829"/>
    <cellStyle name="Millares 3 7" xfId="8830"/>
    <cellStyle name="Millares 3 7 2" xfId="8831"/>
    <cellStyle name="Millares 3 8" xfId="8832"/>
    <cellStyle name="Millares 3 8 2" xfId="8833"/>
    <cellStyle name="Millares 3_base" xfId="8834"/>
    <cellStyle name="Millares 30" xfId="8835"/>
    <cellStyle name="Millares 30 2" xfId="8836"/>
    <cellStyle name="Millares 30 2 2" xfId="8837"/>
    <cellStyle name="Millares 30 3" xfId="8838"/>
    <cellStyle name="Millares 31" xfId="8839"/>
    <cellStyle name="Millares 31 2" xfId="8840"/>
    <cellStyle name="Millares 31 2 2" xfId="8841"/>
    <cellStyle name="Millares 32" xfId="8842"/>
    <cellStyle name="Millares 32 2" xfId="8843"/>
    <cellStyle name="Millares 32 2 2" xfId="8844"/>
    <cellStyle name="Millares 33" xfId="8845"/>
    <cellStyle name="Millares 33 2" xfId="8846"/>
    <cellStyle name="Millares 33 2 2" xfId="8847"/>
    <cellStyle name="Millares 34" xfId="8848"/>
    <cellStyle name="Millares 34 2" xfId="8849"/>
    <cellStyle name="Millares 34 2 2" xfId="8850"/>
    <cellStyle name="Millares 35" xfId="8851"/>
    <cellStyle name="Millares 35 2" xfId="8852"/>
    <cellStyle name="Millares 35 2 2" xfId="8853"/>
    <cellStyle name="Millares 36" xfId="8854"/>
    <cellStyle name="Millares 36 2" xfId="8855"/>
    <cellStyle name="Millares 36 2 2" xfId="8856"/>
    <cellStyle name="Millares 37" xfId="8857"/>
    <cellStyle name="Millares 37 2" xfId="8858"/>
    <cellStyle name="Millares 37 2 2" xfId="8859"/>
    <cellStyle name="Millares 38" xfId="8860"/>
    <cellStyle name="Millares 38 2" xfId="8861"/>
    <cellStyle name="Millares 38 2 2" xfId="8862"/>
    <cellStyle name="Millares 39" xfId="8863"/>
    <cellStyle name="Millares 39 2" xfId="8864"/>
    <cellStyle name="Millares 39 3" xfId="8865"/>
    <cellStyle name="Millares 4" xfId="8866"/>
    <cellStyle name="Millares 4 2" xfId="8867"/>
    <cellStyle name="Millares 4 2 2" xfId="8868"/>
    <cellStyle name="Millares 4 2 2 2" xfId="8869"/>
    <cellStyle name="Millares 4 3" xfId="8870"/>
    <cellStyle name="Millares 4 4" xfId="8871"/>
    <cellStyle name="Millares 4 5" xfId="8872"/>
    <cellStyle name="Millares 4 6" xfId="8873"/>
    <cellStyle name="Millares 4 7" xfId="8874"/>
    <cellStyle name="Millares 4 7 2" xfId="8875"/>
    <cellStyle name="Millares 40" xfId="8876"/>
    <cellStyle name="Millares 40 2" xfId="8877"/>
    <cellStyle name="Millares 40 2 2" xfId="8878"/>
    <cellStyle name="Millares 40 3" xfId="8879"/>
    <cellStyle name="Millares 41" xfId="8880"/>
    <cellStyle name="Millares 41 2" xfId="8881"/>
    <cellStyle name="Millares 41 2 2" xfId="8882"/>
    <cellStyle name="Millares 41 3" xfId="8883"/>
    <cellStyle name="Millares 42" xfId="8884"/>
    <cellStyle name="Millares 42 2" xfId="8885"/>
    <cellStyle name="Millares 42 2 2" xfId="8886"/>
    <cellStyle name="Millares 42 3" xfId="8887"/>
    <cellStyle name="Millares 43" xfId="8888"/>
    <cellStyle name="Millares 43 2" xfId="8889"/>
    <cellStyle name="Millares 43 2 2" xfId="8890"/>
    <cellStyle name="Millares 43 3" xfId="8891"/>
    <cellStyle name="Millares 44" xfId="8892"/>
    <cellStyle name="Millares 44 2" xfId="8893"/>
    <cellStyle name="Millares 44 2 2" xfId="8894"/>
    <cellStyle name="Millares 44 3" xfId="8895"/>
    <cellStyle name="Millares 45" xfId="8896"/>
    <cellStyle name="Millares 45 2" xfId="8897"/>
    <cellStyle name="Millares 45 2 2" xfId="8898"/>
    <cellStyle name="Millares 45 3" xfId="8899"/>
    <cellStyle name="Millares 46" xfId="8900"/>
    <cellStyle name="Millares 46 2" xfId="8901"/>
    <cellStyle name="Millares 46 2 2" xfId="8902"/>
    <cellStyle name="Millares 46 3" xfId="8903"/>
    <cellStyle name="Millares 47" xfId="8904"/>
    <cellStyle name="Millares 47 2" xfId="8905"/>
    <cellStyle name="Millares 47 2 2" xfId="8906"/>
    <cellStyle name="Millares 47 3" xfId="8907"/>
    <cellStyle name="Millares 48" xfId="8908"/>
    <cellStyle name="Millares 48 2" xfId="8909"/>
    <cellStyle name="Millares 48 2 2" xfId="8910"/>
    <cellStyle name="Millares 48 3" xfId="8911"/>
    <cellStyle name="Millares 49" xfId="8912"/>
    <cellStyle name="Millares 49 2" xfId="8913"/>
    <cellStyle name="Millares 49 3" xfId="8914"/>
    <cellStyle name="Millares 5" xfId="8915"/>
    <cellStyle name="Millares 5 2" xfId="8916"/>
    <cellStyle name="Millares 5 2 2" xfId="8917"/>
    <cellStyle name="Millares 5 2 3" xfId="8918"/>
    <cellStyle name="Millares 5 3" xfId="8919"/>
    <cellStyle name="Millares 5 4" xfId="8920"/>
    <cellStyle name="Millares 5_base" xfId="8921"/>
    <cellStyle name="Millares 50" xfId="8922"/>
    <cellStyle name="Millares 50 2" xfId="8923"/>
    <cellStyle name="Millares 50 3" xfId="8924"/>
    <cellStyle name="Millares 51" xfId="8925"/>
    <cellStyle name="Millares 51 2" xfId="8926"/>
    <cellStyle name="Millares 51 3" xfId="8927"/>
    <cellStyle name="Millares 52" xfId="8928"/>
    <cellStyle name="Millares 52 2" xfId="8929"/>
    <cellStyle name="Millares 52 3" xfId="8930"/>
    <cellStyle name="Millares 53" xfId="8931"/>
    <cellStyle name="Millares 53 2" xfId="8932"/>
    <cellStyle name="Millares 53 3" xfId="8933"/>
    <cellStyle name="Millares 54" xfId="8934"/>
    <cellStyle name="Millares 54 2" xfId="8935"/>
    <cellStyle name="Millares 54 3" xfId="8936"/>
    <cellStyle name="Millares 55" xfId="8937"/>
    <cellStyle name="Millares 55 2" xfId="8938"/>
    <cellStyle name="Millares 55 3" xfId="8939"/>
    <cellStyle name="Millares 56" xfId="8940"/>
    <cellStyle name="Millares 56 2" xfId="8941"/>
    <cellStyle name="Millares 57" xfId="8942"/>
    <cellStyle name="Millares 57 2" xfId="8943"/>
    <cellStyle name="Millares 57 3" xfId="8944"/>
    <cellStyle name="Millares 58" xfId="8945"/>
    <cellStyle name="Millares 58 2" xfId="8946"/>
    <cellStyle name="Millares 58 3" xfId="8947"/>
    <cellStyle name="Millares 59" xfId="8948"/>
    <cellStyle name="Millares 59 2" xfId="8949"/>
    <cellStyle name="Millares 59 3" xfId="8950"/>
    <cellStyle name="Millares 6" xfId="8951"/>
    <cellStyle name="Millares 6 2" xfId="8952"/>
    <cellStyle name="Millares 6 2 2" xfId="8953"/>
    <cellStyle name="Millares 6 2 3" xfId="8954"/>
    <cellStyle name="Millares 6 2 4" xfId="8955"/>
    <cellStyle name="Millares 6 3" xfId="8956"/>
    <cellStyle name="Millares 6 3 2" xfId="8957"/>
    <cellStyle name="Millares 6 4" xfId="8958"/>
    <cellStyle name="Millares 6 4 2" xfId="8959"/>
    <cellStyle name="Millares 6 5" xfId="8960"/>
    <cellStyle name="Millares 6 5 2" xfId="8961"/>
    <cellStyle name="Millares 6 6" xfId="8962"/>
    <cellStyle name="Millares 6 7" xfId="8963"/>
    <cellStyle name="Millares 6_base" xfId="8964"/>
    <cellStyle name="Millares 60" xfId="8965"/>
    <cellStyle name="Millares 60 2" xfId="8966"/>
    <cellStyle name="Millares 60 2 2" xfId="8967"/>
    <cellStyle name="Millares 60 2 3" xfId="8968"/>
    <cellStyle name="Millares 60 3" xfId="8969"/>
    <cellStyle name="Millares 61" xfId="8970"/>
    <cellStyle name="Millares 61 2" xfId="8971"/>
    <cellStyle name="Millares 61 2 2" xfId="8972"/>
    <cellStyle name="Millares 61 2 3" xfId="8973"/>
    <cellStyle name="Millares 61 3" xfId="8974"/>
    <cellStyle name="Millares 62" xfId="8975"/>
    <cellStyle name="Millares 62 2" xfId="8976"/>
    <cellStyle name="Millares 62 2 2" xfId="8977"/>
    <cellStyle name="Millares 62 2 3" xfId="8978"/>
    <cellStyle name="Millares 62 3" xfId="8979"/>
    <cellStyle name="Millares 63" xfId="8980"/>
    <cellStyle name="Millares 63 2" xfId="8981"/>
    <cellStyle name="Millares 63 3" xfId="8982"/>
    <cellStyle name="Millares 64" xfId="8983"/>
    <cellStyle name="Millares 64 2" xfId="8984"/>
    <cellStyle name="Millares 64 3" xfId="8985"/>
    <cellStyle name="Millares 65" xfId="8986"/>
    <cellStyle name="Millares 65 2" xfId="8987"/>
    <cellStyle name="Millares 65 3" xfId="8988"/>
    <cellStyle name="Millares 66" xfId="8989"/>
    <cellStyle name="Millares 66 2" xfId="8990"/>
    <cellStyle name="Millares 66 3" xfId="8991"/>
    <cellStyle name="Millares 67" xfId="8992"/>
    <cellStyle name="Millares 67 2" xfId="8993"/>
    <cellStyle name="Millares 68" xfId="8994"/>
    <cellStyle name="Millares 68 2" xfId="8995"/>
    <cellStyle name="Millares 69" xfId="8996"/>
    <cellStyle name="Millares 69 2" xfId="8997"/>
    <cellStyle name="Millares 7" xfId="8998"/>
    <cellStyle name="Millares 7 2" xfId="8999"/>
    <cellStyle name="Millares 70" xfId="9000"/>
    <cellStyle name="Millares 70 2" xfId="9001"/>
    <cellStyle name="Millares 71" xfId="9002"/>
    <cellStyle name="Millares 71 2" xfId="9003"/>
    <cellStyle name="Millares 72" xfId="9004"/>
    <cellStyle name="Millares 72 2" xfId="9005"/>
    <cellStyle name="Millares 73" xfId="9006"/>
    <cellStyle name="Millares 73 2" xfId="9007"/>
    <cellStyle name="Millares 74" xfId="9008"/>
    <cellStyle name="Millares 74 2" xfId="9009"/>
    <cellStyle name="Millares 75" xfId="9010"/>
    <cellStyle name="Millares 75 2" xfId="9011"/>
    <cellStyle name="Millares 76" xfId="9012"/>
    <cellStyle name="Millares 76 2" xfId="9013"/>
    <cellStyle name="Millares 77" xfId="9014"/>
    <cellStyle name="Millares 77 2" xfId="9015"/>
    <cellStyle name="Millares 78" xfId="9016"/>
    <cellStyle name="Millares 78 2" xfId="9017"/>
    <cellStyle name="Millares 79" xfId="9018"/>
    <cellStyle name="Millares 8" xfId="9019"/>
    <cellStyle name="Millares 8 2" xfId="9020"/>
    <cellStyle name="Millares 8 2 2" xfId="9021"/>
    <cellStyle name="Millares 8 2 3" xfId="9022"/>
    <cellStyle name="Millares 8 3" xfId="9023"/>
    <cellStyle name="Millares 8 4" xfId="9024"/>
    <cellStyle name="Millares 80" xfId="9025"/>
    <cellStyle name="Millares 81" xfId="9026"/>
    <cellStyle name="Millares 82" xfId="9027"/>
    <cellStyle name="Millares 83" xfId="9028"/>
    <cellStyle name="Millares 9" xfId="9029"/>
    <cellStyle name="Millares 9 2" xfId="9030"/>
    <cellStyle name="Millares 9 3" xfId="9031"/>
    <cellStyle name="Millares 9 4" xfId="9032"/>
    <cellStyle name="Millares_CONTROL CREDITOS (2)" xfId="5"/>
    <cellStyle name="Milliers [0]_Calpis 99.06" xfId="9033"/>
    <cellStyle name="Milliers_Calpis 99.06" xfId="9034"/>
    <cellStyle name="Moeda [0]_ANEXOS_FLASH" xfId="9035"/>
    <cellStyle name="Moeda_ANEXOS_FLASH" xfId="9036"/>
    <cellStyle name="Moneda [0] 10" xfId="9037"/>
    <cellStyle name="Moneda [0] 10 2" xfId="9038"/>
    <cellStyle name="Moneda [0] 11" xfId="9039"/>
    <cellStyle name="Moneda [0] 11 2" xfId="9040"/>
    <cellStyle name="Moneda [0] 12" xfId="9041"/>
    <cellStyle name="Moneda [0] 12 2" xfId="9042"/>
    <cellStyle name="Moneda [0] 13" xfId="9043"/>
    <cellStyle name="Moneda [0] 13 2" xfId="9044"/>
    <cellStyle name="Moneda [0] 14" xfId="9045"/>
    <cellStyle name="Moneda [0] 14 2" xfId="9046"/>
    <cellStyle name="Moneda [0] 15" xfId="9047"/>
    <cellStyle name="Moneda [0] 15 2" xfId="9048"/>
    <cellStyle name="Moneda [0] 16" xfId="9049"/>
    <cellStyle name="Moneda [0] 16 2" xfId="9050"/>
    <cellStyle name="Moneda [0] 17" xfId="9051"/>
    <cellStyle name="Moneda [0] 17 2" xfId="9052"/>
    <cellStyle name="Moneda [0] 18" xfId="9053"/>
    <cellStyle name="Moneda [0] 18 2" xfId="9054"/>
    <cellStyle name="Moneda [0] 19" xfId="9055"/>
    <cellStyle name="Moneda [0] 19 2" xfId="9056"/>
    <cellStyle name="Moneda [0] 2" xfId="9057"/>
    <cellStyle name="Moneda [0] 2 2" xfId="9058"/>
    <cellStyle name="Moneda [0] 20" xfId="9059"/>
    <cellStyle name="Moneda [0] 20 2" xfId="9060"/>
    <cellStyle name="Moneda [0] 21" xfId="9061"/>
    <cellStyle name="Moneda [0] 21 2" xfId="9062"/>
    <cellStyle name="Moneda [0] 22" xfId="9063"/>
    <cellStyle name="Moneda [0] 22 2" xfId="9064"/>
    <cellStyle name="Moneda [0] 23" xfId="9065"/>
    <cellStyle name="Moneda [0] 23 2" xfId="9066"/>
    <cellStyle name="Moneda [0] 24" xfId="9067"/>
    <cellStyle name="Moneda [0] 24 2" xfId="9068"/>
    <cellStyle name="Moneda [0] 25" xfId="9069"/>
    <cellStyle name="Moneda [0] 25 2" xfId="9070"/>
    <cellStyle name="Moneda [0] 26" xfId="9071"/>
    <cellStyle name="Moneda [0] 26 2" xfId="9072"/>
    <cellStyle name="Moneda [0] 27" xfId="9073"/>
    <cellStyle name="Moneda [0] 27 2" xfId="9074"/>
    <cellStyle name="Moneda [0] 28" xfId="9075"/>
    <cellStyle name="Moneda [0] 28 2" xfId="9076"/>
    <cellStyle name="Moneda [0] 29" xfId="9077"/>
    <cellStyle name="Moneda [0] 29 2" xfId="9078"/>
    <cellStyle name="Moneda [0] 3" xfId="9079"/>
    <cellStyle name="Moneda [0] 3 2" xfId="9080"/>
    <cellStyle name="Moneda [0] 30" xfId="9081"/>
    <cellStyle name="Moneda [0] 30 2" xfId="9082"/>
    <cellStyle name="Moneda [0] 31" xfId="9083"/>
    <cellStyle name="Moneda [0] 31 2" xfId="9084"/>
    <cellStyle name="Moneda [0] 32" xfId="9085"/>
    <cellStyle name="Moneda [0] 32 2" xfId="9086"/>
    <cellStyle name="Moneda [0] 33" xfId="9087"/>
    <cellStyle name="Moneda [0] 33 2" xfId="9088"/>
    <cellStyle name="Moneda [0] 34" xfId="9089"/>
    <cellStyle name="Moneda [0] 34 2" xfId="9090"/>
    <cellStyle name="Moneda [0] 35" xfId="9091"/>
    <cellStyle name="Moneda [0] 35 2" xfId="9092"/>
    <cellStyle name="Moneda [0] 36" xfId="9093"/>
    <cellStyle name="Moneda [0] 36 2" xfId="9094"/>
    <cellStyle name="Moneda [0] 37" xfId="9095"/>
    <cellStyle name="Moneda [0] 37 2" xfId="9096"/>
    <cellStyle name="Moneda [0] 38" xfId="9097"/>
    <cellStyle name="Moneda [0] 38 2" xfId="9098"/>
    <cellStyle name="Moneda [0] 39" xfId="9099"/>
    <cellStyle name="Moneda [0] 39 2" xfId="9100"/>
    <cellStyle name="Moneda [0] 4" xfId="9101"/>
    <cellStyle name="Moneda [0] 4 2" xfId="9102"/>
    <cellStyle name="Moneda [0] 40" xfId="9103"/>
    <cellStyle name="Moneda [0] 40 2" xfId="9104"/>
    <cellStyle name="Moneda [0] 41" xfId="9105"/>
    <cellStyle name="Moneda [0] 41 2" xfId="9106"/>
    <cellStyle name="Moneda [0] 42" xfId="9107"/>
    <cellStyle name="Moneda [0] 42 2" xfId="9108"/>
    <cellStyle name="Moneda [0] 43" xfId="9109"/>
    <cellStyle name="Moneda [0] 43 2" xfId="9110"/>
    <cellStyle name="Moneda [0] 44" xfId="9111"/>
    <cellStyle name="Moneda [0] 44 2" xfId="9112"/>
    <cellStyle name="Moneda [0] 45" xfId="9113"/>
    <cellStyle name="Moneda [0] 45 2" xfId="9114"/>
    <cellStyle name="Moneda [0] 46" xfId="9115"/>
    <cellStyle name="Moneda [0] 46 2" xfId="9116"/>
    <cellStyle name="Moneda [0] 47" xfId="9117"/>
    <cellStyle name="Moneda [0] 47 2" xfId="9118"/>
    <cellStyle name="Moneda [0] 48" xfId="9119"/>
    <cellStyle name="Moneda [0] 48 2" xfId="9120"/>
    <cellStyle name="Moneda [0] 5" xfId="9121"/>
    <cellStyle name="Moneda [0] 5 2" xfId="9122"/>
    <cellStyle name="Moneda [0] 6" xfId="9123"/>
    <cellStyle name="Moneda [0] 6 2" xfId="9124"/>
    <cellStyle name="Moneda [0] 7" xfId="9125"/>
    <cellStyle name="Moneda [0] 7 2" xfId="9126"/>
    <cellStyle name="Moneda [0] 8" xfId="9127"/>
    <cellStyle name="Moneda [0] 8 2" xfId="9128"/>
    <cellStyle name="Moneda [0] 9" xfId="9129"/>
    <cellStyle name="Moneda [0] 9 2" xfId="9130"/>
    <cellStyle name="Moneda 10" xfId="9131"/>
    <cellStyle name="Moneda 10 2" xfId="9132"/>
    <cellStyle name="Moneda 11" xfId="9133"/>
    <cellStyle name="Moneda 11 2" xfId="9134"/>
    <cellStyle name="Moneda 12" xfId="9135"/>
    <cellStyle name="Moneda 12 2" xfId="9136"/>
    <cellStyle name="Moneda 13" xfId="9137"/>
    <cellStyle name="Moneda 13 2" xfId="9138"/>
    <cellStyle name="Moneda 14" xfId="9139"/>
    <cellStyle name="Moneda 14 2" xfId="9140"/>
    <cellStyle name="Moneda 15" xfId="9141"/>
    <cellStyle name="Moneda 15 2" xfId="9142"/>
    <cellStyle name="Moneda 16" xfId="9143"/>
    <cellStyle name="Moneda 16 2" xfId="9144"/>
    <cellStyle name="Moneda 17" xfId="9145"/>
    <cellStyle name="Moneda 17 2" xfId="9146"/>
    <cellStyle name="Moneda 18" xfId="9147"/>
    <cellStyle name="Moneda 18 2" xfId="9148"/>
    <cellStyle name="Moneda 19" xfId="9149"/>
    <cellStyle name="Moneda 19 2" xfId="9150"/>
    <cellStyle name="Moneda 2" xfId="9151"/>
    <cellStyle name="Moneda 2 2" xfId="9152"/>
    <cellStyle name="Moneda 2 2 2" xfId="9153"/>
    <cellStyle name="Moneda 2 2 2 2" xfId="9154"/>
    <cellStyle name="Moneda 2 2 3" xfId="9155"/>
    <cellStyle name="Moneda 2 3" xfId="9156"/>
    <cellStyle name="Moneda 2 3 2" xfId="9157"/>
    <cellStyle name="Moneda 2 3 3" xfId="9158"/>
    <cellStyle name="Moneda 2 4" xfId="9159"/>
    <cellStyle name="Moneda 2 4 2" xfId="9160"/>
    <cellStyle name="Moneda 2 5" xfId="9161"/>
    <cellStyle name="Moneda 2 5 2" xfId="9162"/>
    <cellStyle name="Moneda 2 6" xfId="9163"/>
    <cellStyle name="Moneda 2 7" xfId="9164"/>
    <cellStyle name="Moneda 20" xfId="9165"/>
    <cellStyle name="Moneda 20 2" xfId="9166"/>
    <cellStyle name="Moneda 21" xfId="9167"/>
    <cellStyle name="Moneda 21 2" xfId="9168"/>
    <cellStyle name="Moneda 22" xfId="9169"/>
    <cellStyle name="Moneda 22 2" xfId="9170"/>
    <cellStyle name="Moneda 23" xfId="9171"/>
    <cellStyle name="Moneda 23 2" xfId="9172"/>
    <cellStyle name="Moneda 24" xfId="9173"/>
    <cellStyle name="Moneda 24 2" xfId="9174"/>
    <cellStyle name="Moneda 25" xfId="9175"/>
    <cellStyle name="Moneda 25 2" xfId="9176"/>
    <cellStyle name="Moneda 26" xfId="9177"/>
    <cellStyle name="Moneda 26 2" xfId="9178"/>
    <cellStyle name="Moneda 27" xfId="9179"/>
    <cellStyle name="Moneda 27 2" xfId="9180"/>
    <cellStyle name="Moneda 28" xfId="9181"/>
    <cellStyle name="Moneda 28 2" xfId="9182"/>
    <cellStyle name="Moneda 29" xfId="9183"/>
    <cellStyle name="Moneda 29 2" xfId="9184"/>
    <cellStyle name="Moneda 3" xfId="9185"/>
    <cellStyle name="Moneda 3 2" xfId="9186"/>
    <cellStyle name="Moneda 3 2 2" xfId="9187"/>
    <cellStyle name="Moneda 3 3" xfId="9188"/>
    <cellStyle name="Moneda 3 4" xfId="9189"/>
    <cellStyle name="Moneda 30" xfId="9190"/>
    <cellStyle name="Moneda 30 2" xfId="9191"/>
    <cellStyle name="Moneda 31" xfId="9192"/>
    <cellStyle name="Moneda 31 2" xfId="9193"/>
    <cellStyle name="Moneda 32" xfId="9194"/>
    <cellStyle name="Moneda 32 2" xfId="9195"/>
    <cellStyle name="Moneda 33" xfId="9196"/>
    <cellStyle name="Moneda 33 2" xfId="9197"/>
    <cellStyle name="Moneda 34" xfId="9198"/>
    <cellStyle name="Moneda 34 2" xfId="9199"/>
    <cellStyle name="Moneda 35" xfId="9200"/>
    <cellStyle name="Moneda 35 2" xfId="9201"/>
    <cellStyle name="Moneda 36" xfId="9202"/>
    <cellStyle name="Moneda 36 2" xfId="9203"/>
    <cellStyle name="Moneda 37" xfId="9204"/>
    <cellStyle name="Moneda 37 2" xfId="9205"/>
    <cellStyle name="Moneda 38" xfId="9206"/>
    <cellStyle name="Moneda 38 2" xfId="9207"/>
    <cellStyle name="Moneda 39" xfId="9208"/>
    <cellStyle name="Moneda 39 2" xfId="9209"/>
    <cellStyle name="Moneda 4" xfId="9210"/>
    <cellStyle name="Moneda 4 2" xfId="9211"/>
    <cellStyle name="Moneda 40" xfId="9212"/>
    <cellStyle name="Moneda 40 2" xfId="9213"/>
    <cellStyle name="Moneda 41" xfId="9214"/>
    <cellStyle name="Moneda 41 2" xfId="9215"/>
    <cellStyle name="Moneda 42" xfId="9216"/>
    <cellStyle name="Moneda 42 2" xfId="9217"/>
    <cellStyle name="Moneda 43" xfId="9218"/>
    <cellStyle name="Moneda 43 2" xfId="9219"/>
    <cellStyle name="Moneda 44" xfId="9220"/>
    <cellStyle name="Moneda 44 2" xfId="9221"/>
    <cellStyle name="Moneda 45" xfId="9222"/>
    <cellStyle name="Moneda 45 2" xfId="9223"/>
    <cellStyle name="Moneda 46" xfId="9224"/>
    <cellStyle name="Moneda 46 2" xfId="9225"/>
    <cellStyle name="Moneda 47" xfId="9226"/>
    <cellStyle name="Moneda 47 2" xfId="9227"/>
    <cellStyle name="Moneda 48" xfId="9228"/>
    <cellStyle name="Moneda 48 2" xfId="9229"/>
    <cellStyle name="Moneda 49" xfId="9230"/>
    <cellStyle name="Moneda 5" xfId="9231"/>
    <cellStyle name="Moneda 5 2" xfId="9232"/>
    <cellStyle name="Moneda 5 3" xfId="9233"/>
    <cellStyle name="Moneda 50" xfId="9234"/>
    <cellStyle name="Moneda 51" xfId="9235"/>
    <cellStyle name="Moneda 6" xfId="9236"/>
    <cellStyle name="Moneda 6 2" xfId="9237"/>
    <cellStyle name="Moneda 7" xfId="9238"/>
    <cellStyle name="Moneda 7 2" xfId="9239"/>
    <cellStyle name="Moneda 8" xfId="9240"/>
    <cellStyle name="Moneda 8 2" xfId="9241"/>
    <cellStyle name="Moneda 9" xfId="9242"/>
    <cellStyle name="Moneda 9 2" xfId="9243"/>
    <cellStyle name="Monétaire [0]_Calpis 99.06" xfId="9244"/>
    <cellStyle name="Monétaire_Calpis 99.06" xfId="9245"/>
    <cellStyle name="Neutral 10" xfId="9246"/>
    <cellStyle name="Neutral 10 2" xfId="9247"/>
    <cellStyle name="Neutral 10 3" xfId="9248"/>
    <cellStyle name="Neutral 10 4" xfId="9249"/>
    <cellStyle name="Neutral 11" xfId="9250"/>
    <cellStyle name="Neutral 11 2" xfId="9251"/>
    <cellStyle name="Neutral 11 3" xfId="9252"/>
    <cellStyle name="Neutral 12" xfId="9253"/>
    <cellStyle name="Neutral 12 2" xfId="9254"/>
    <cellStyle name="Neutral 12 3" xfId="9255"/>
    <cellStyle name="Neutral 13" xfId="9256"/>
    <cellStyle name="Neutral 13 2" xfId="9257"/>
    <cellStyle name="Neutral 14" xfId="9258"/>
    <cellStyle name="Neutral 15" xfId="9259"/>
    <cellStyle name="Neutral 16" xfId="9260"/>
    <cellStyle name="Neutral 17" xfId="9261"/>
    <cellStyle name="Neutral 18" xfId="9262"/>
    <cellStyle name="Neutral 19" xfId="9263"/>
    <cellStyle name="Neutral 2" xfId="9264"/>
    <cellStyle name="Neutral 2 2" xfId="9265"/>
    <cellStyle name="Neutral 2 3" xfId="9266"/>
    <cellStyle name="Neutral 2_AECM 8909035321" xfId="9267"/>
    <cellStyle name="Neutral 20" xfId="9268"/>
    <cellStyle name="Neutral 21" xfId="9269"/>
    <cellStyle name="Neutral 22" xfId="9270"/>
    <cellStyle name="Neutral 23" xfId="9271"/>
    <cellStyle name="Neutral 24" xfId="9272"/>
    <cellStyle name="Neutral 25" xfId="9273"/>
    <cellStyle name="Neutral 26" xfId="9274"/>
    <cellStyle name="Neutral 27" xfId="9275"/>
    <cellStyle name="Neutral 28" xfId="9276"/>
    <cellStyle name="Neutral 29" xfId="9277"/>
    <cellStyle name="Neutral 3" xfId="9278"/>
    <cellStyle name="Neutral 3 2" xfId="9279"/>
    <cellStyle name="Neutral 30" xfId="9280"/>
    <cellStyle name="Neutral 31" xfId="9281"/>
    <cellStyle name="Neutral 32" xfId="9282"/>
    <cellStyle name="Neutral 33" xfId="9283"/>
    <cellStyle name="Neutral 34" xfId="9284"/>
    <cellStyle name="Neutral 35" xfId="9285"/>
    <cellStyle name="Neutral 36" xfId="9286"/>
    <cellStyle name="Neutral 37" xfId="9287"/>
    <cellStyle name="Neutral 38" xfId="9288"/>
    <cellStyle name="Neutral 39" xfId="9289"/>
    <cellStyle name="Neutral 4" xfId="9290"/>
    <cellStyle name="Neutral 4 2" xfId="9291"/>
    <cellStyle name="Neutral 40" xfId="9292"/>
    <cellStyle name="Neutral 41" xfId="9293"/>
    <cellStyle name="Neutral 42" xfId="9294"/>
    <cellStyle name="Neutral 43" xfId="9295"/>
    <cellStyle name="Neutral 44" xfId="9296"/>
    <cellStyle name="Neutral 45" xfId="9297"/>
    <cellStyle name="Neutral 46" xfId="9298"/>
    <cellStyle name="Neutral 47" xfId="9299"/>
    <cellStyle name="Neutral 48" xfId="9300"/>
    <cellStyle name="Neutral 49" xfId="9301"/>
    <cellStyle name="Neutral 5" xfId="9302"/>
    <cellStyle name="Neutral 5 2" xfId="9303"/>
    <cellStyle name="Neutral 50" xfId="9304"/>
    <cellStyle name="Neutral 6" xfId="9305"/>
    <cellStyle name="Neutral 6 2" xfId="9306"/>
    <cellStyle name="Neutral 7" xfId="9307"/>
    <cellStyle name="Neutral 7 2" xfId="9308"/>
    <cellStyle name="Neutral 8" xfId="9309"/>
    <cellStyle name="Neutral 8 2" xfId="9310"/>
    <cellStyle name="Neutral 9" xfId="9311"/>
    <cellStyle name="Neutral 9 2" xfId="9312"/>
    <cellStyle name="Neutral 9 3" xfId="9313"/>
    <cellStyle name="Neutral 9 4" xfId="9314"/>
    <cellStyle name="no dec" xfId="9315"/>
    <cellStyle name="Normal" xfId="0" builtinId="0"/>
    <cellStyle name="Normal - Style1" xfId="9316"/>
    <cellStyle name="Normal 10" xfId="9317"/>
    <cellStyle name="Normal 10 2" xfId="9318"/>
    <cellStyle name="Normal 10 2 2" xfId="9319"/>
    <cellStyle name="Normal 10 3" xfId="9320"/>
    <cellStyle name="Normal 10 3 2" xfId="9321"/>
    <cellStyle name="Normal 10 4" xfId="9322"/>
    <cellStyle name="Normal 10 4 2" xfId="9323"/>
    <cellStyle name="Normal 10 5" xfId="9324"/>
    <cellStyle name="Normal 10 6" xfId="9325"/>
    <cellStyle name="Normal 100" xfId="9326"/>
    <cellStyle name="Normal 101" xfId="9327"/>
    <cellStyle name="Normal 102" xfId="9328"/>
    <cellStyle name="Normal 103" xfId="9329"/>
    <cellStyle name="Normal 104" xfId="9330"/>
    <cellStyle name="Normal 105" xfId="9331"/>
    <cellStyle name="Normal 106" xfId="9332"/>
    <cellStyle name="Normal 107" xfId="9333"/>
    <cellStyle name="Normal 108" xfId="9334"/>
    <cellStyle name="Normal 109" xfId="9335"/>
    <cellStyle name="Normal 11" xfId="9336"/>
    <cellStyle name="Normal 11 2" xfId="9337"/>
    <cellStyle name="Normal 11 2 2" xfId="9338"/>
    <cellStyle name="Normal 11 2 2 2" xfId="9339"/>
    <cellStyle name="Normal 11 2 2 2 2" xfId="9340"/>
    <cellStyle name="Normal 11 2 2 2 2 2" xfId="9341"/>
    <cellStyle name="Normal 11 2 2 2 3" xfId="9342"/>
    <cellStyle name="Normal 11 2 2 2 3 2" xfId="9343"/>
    <cellStyle name="Normal 11 2 2 2 4" xfId="9344"/>
    <cellStyle name="Normal 11 2 2 2 4 2" xfId="9345"/>
    <cellStyle name="Normal 11 2 2 2 5" xfId="9346"/>
    <cellStyle name="Normal 11 2 2 2 6" xfId="9347"/>
    <cellStyle name="Normal 11 2 2 3" xfId="9348"/>
    <cellStyle name="Normal 11 2 2 4" xfId="9349"/>
    <cellStyle name="Normal 11 2 3" xfId="9350"/>
    <cellStyle name="Normal 11 2 4" xfId="9351"/>
    <cellStyle name="Normal 11 3" xfId="9352"/>
    <cellStyle name="Normal 11 3 2" xfId="9353"/>
    <cellStyle name="Normal 11 3 3" xfId="9354"/>
    <cellStyle name="Normal 11 4" xfId="9355"/>
    <cellStyle name="Normal 11 4 2" xfId="9356"/>
    <cellStyle name="Normal 11 4 3" xfId="9357"/>
    <cellStyle name="Normal 11 5" xfId="9358"/>
    <cellStyle name="Normal 11 6" xfId="9359"/>
    <cellStyle name="Normal 110" xfId="9360"/>
    <cellStyle name="Normal 111" xfId="9361"/>
    <cellStyle name="Normal 112" xfId="9362"/>
    <cellStyle name="Normal 113" xfId="9363"/>
    <cellStyle name="Normal 114" xfId="9364"/>
    <cellStyle name="Normal 115" xfId="9365"/>
    <cellStyle name="Normal 116" xfId="9366"/>
    <cellStyle name="Normal 117" xfId="9367"/>
    <cellStyle name="Normal 118" xfId="9368"/>
    <cellStyle name="Normal 119" xfId="9369"/>
    <cellStyle name="Normal 12" xfId="9370"/>
    <cellStyle name="Normal 12 2" xfId="9371"/>
    <cellStyle name="Normal 12 2 2" xfId="9372"/>
    <cellStyle name="Normal 12 2 3" xfId="9373"/>
    <cellStyle name="Normal 12 3" xfId="9374"/>
    <cellStyle name="Normal 12 3 2" xfId="9375"/>
    <cellStyle name="Normal 12 3 3" xfId="9376"/>
    <cellStyle name="Normal 12 4" xfId="9377"/>
    <cellStyle name="Normal 12 4 2" xfId="9378"/>
    <cellStyle name="Normal 12 5" xfId="9379"/>
    <cellStyle name="Normal 120" xfId="9380"/>
    <cellStyle name="Normal 121" xfId="9381"/>
    <cellStyle name="Normal 122" xfId="9382"/>
    <cellStyle name="Normal 123" xfId="9383"/>
    <cellStyle name="Normal 124" xfId="9384"/>
    <cellStyle name="Normal 125" xfId="9385"/>
    <cellStyle name="Normal 126" xfId="9386"/>
    <cellStyle name="Normal 127" xfId="9387"/>
    <cellStyle name="Normal 128" xfId="9388"/>
    <cellStyle name="Normal 129" xfId="9389"/>
    <cellStyle name="Normal 13" xfId="9390"/>
    <cellStyle name="Normal 13 2" xfId="9391"/>
    <cellStyle name="Normal 13 3" xfId="9392"/>
    <cellStyle name="Normal 130" xfId="9393"/>
    <cellStyle name="Normal 131" xfId="9394"/>
    <cellStyle name="Normal 132" xfId="9395"/>
    <cellStyle name="Normal 133" xfId="9396"/>
    <cellStyle name="Normal 134" xfId="9397"/>
    <cellStyle name="Normal 135" xfId="9398"/>
    <cellStyle name="Normal 14" xfId="9399"/>
    <cellStyle name="Normal 14 2" xfId="9400"/>
    <cellStyle name="Normal 14 3" xfId="9401"/>
    <cellStyle name="Normal 15" xfId="9402"/>
    <cellStyle name="Normal 15 2" xfId="9403"/>
    <cellStyle name="Normal 15 3" xfId="9404"/>
    <cellStyle name="Normal 16" xfId="9405"/>
    <cellStyle name="Normal 16 2" xfId="9406"/>
    <cellStyle name="Normal 16 3" xfId="9407"/>
    <cellStyle name="Normal 17" xfId="9408"/>
    <cellStyle name="Normal 17 2" xfId="9409"/>
    <cellStyle name="Normal 17 3" xfId="9410"/>
    <cellStyle name="Normal 18" xfId="9411"/>
    <cellStyle name="Normal 18 2" xfId="9412"/>
    <cellStyle name="Normal 18 3" xfId="9413"/>
    <cellStyle name="Normal 19" xfId="9414"/>
    <cellStyle name="Normal 19 2" xfId="9415"/>
    <cellStyle name="Normal 2" xfId="3"/>
    <cellStyle name="Normal 2 10" xfId="9416"/>
    <cellStyle name="Normal 2 10 2" xfId="9417"/>
    <cellStyle name="Normal 2 11" xfId="9418"/>
    <cellStyle name="Normal 2 11 2" xfId="9419"/>
    <cellStyle name="Normal 2 12" xfId="9420"/>
    <cellStyle name="Normal 2 12 2" xfId="9421"/>
    <cellStyle name="Normal 2 13" xfId="9422"/>
    <cellStyle name="Normal 2 13 2" xfId="9423"/>
    <cellStyle name="Normal 2 14" xfId="9424"/>
    <cellStyle name="Normal 2 14 2" xfId="9425"/>
    <cellStyle name="Normal 2 15" xfId="9426"/>
    <cellStyle name="Normal 2 15 2" xfId="9427"/>
    <cellStyle name="Normal 2 16" xfId="9428"/>
    <cellStyle name="Normal 2 16 2" xfId="9429"/>
    <cellStyle name="Normal 2 17" xfId="9430"/>
    <cellStyle name="Normal 2 17 2" xfId="9431"/>
    <cellStyle name="Normal 2 18" xfId="9432"/>
    <cellStyle name="Normal 2 18 2" xfId="9433"/>
    <cellStyle name="Normal 2 19" xfId="9434"/>
    <cellStyle name="Normal 2 19 2" xfId="9435"/>
    <cellStyle name="Normal 2 2" xfId="7"/>
    <cellStyle name="Normal 2 2 10" xfId="9436"/>
    <cellStyle name="Normal 2 2 2" xfId="9437"/>
    <cellStyle name="Normal 2 2 2 2" xfId="9438"/>
    <cellStyle name="Normal 2 2 2 2 2" xfId="9439"/>
    <cellStyle name="Normal 2 2 2 3" xfId="9440"/>
    <cellStyle name="Normal 2 2 2 3 2" xfId="9441"/>
    <cellStyle name="Normal 2 2 2 4" xfId="9442"/>
    <cellStyle name="Normal 2 2 3" xfId="9443"/>
    <cellStyle name="Normal 2 2 3 2" xfId="9444"/>
    <cellStyle name="Normal 2 2 3 3" xfId="9445"/>
    <cellStyle name="Normal 2 2 4" xfId="9446"/>
    <cellStyle name="Normal 2 2 4 2" xfId="9447"/>
    <cellStyle name="Normal 2 2 4 3" xfId="9448"/>
    <cellStyle name="Normal 2 2 5" xfId="9449"/>
    <cellStyle name="Normal 2 2 5 2" xfId="9450"/>
    <cellStyle name="Normal 2 2 5 3" xfId="9451"/>
    <cellStyle name="Normal 2 2 6" xfId="9452"/>
    <cellStyle name="Normal 2 2 6 2" xfId="9453"/>
    <cellStyle name="Normal 2 2 6 3" xfId="9454"/>
    <cellStyle name="Normal 2 2 7" xfId="9455"/>
    <cellStyle name="Normal 2 2 7 2" xfId="9456"/>
    <cellStyle name="Normal 2 2 7 3" xfId="9457"/>
    <cellStyle name="Normal 2 2 8" xfId="9458"/>
    <cellStyle name="Normal 2 2 9" xfId="9459"/>
    <cellStyle name="Normal 2 2_Plantilla Ppto" xfId="9460"/>
    <cellStyle name="Normal 2 20" xfId="9461"/>
    <cellStyle name="Normal 2 20 2" xfId="9462"/>
    <cellStyle name="Normal 2 21" xfId="9463"/>
    <cellStyle name="Normal 2 21 2" xfId="9464"/>
    <cellStyle name="Normal 2 22" xfId="9465"/>
    <cellStyle name="Normal 2 22 2" xfId="9466"/>
    <cellStyle name="Normal 2 23" xfId="9467"/>
    <cellStyle name="Normal 2 23 2" xfId="9468"/>
    <cellStyle name="Normal 2 24" xfId="9469"/>
    <cellStyle name="Normal 2 24 2" xfId="9470"/>
    <cellStyle name="Normal 2 24 3" xfId="9471"/>
    <cellStyle name="Normal 2 25" xfId="9472"/>
    <cellStyle name="Normal 2 26" xfId="9473"/>
    <cellStyle name="Normal 2 3" xfId="9474"/>
    <cellStyle name="Normal 2 3 2" xfId="9475"/>
    <cellStyle name="Normal 2 3 2 2" xfId="9476"/>
    <cellStyle name="Normal 2 3 2 2 2" xfId="9477"/>
    <cellStyle name="Normal 2 3 2 2 2 2" xfId="9478"/>
    <cellStyle name="Normal 2 3 2 2 2 2 2" xfId="9479"/>
    <cellStyle name="Normal 2 3 2 2 2 3" xfId="9480"/>
    <cellStyle name="Normal 2 3 2 2 2 4" xfId="9481"/>
    <cellStyle name="Normal 2 3 2 2 3" xfId="9482"/>
    <cellStyle name="Normal 2 3 2 3" xfId="9483"/>
    <cellStyle name="Normal 2 3 2 3 2" xfId="9484"/>
    <cellStyle name="Normal 2 3 2 4" xfId="9485"/>
    <cellStyle name="Normal 2 3 2 5" xfId="9486"/>
    <cellStyle name="Normal 2 3 3" xfId="9487"/>
    <cellStyle name="Normal 2 3 3 2" xfId="9488"/>
    <cellStyle name="Normal 2 3 3 2 2" xfId="9489"/>
    <cellStyle name="Normal 2 3 3 3" xfId="9490"/>
    <cellStyle name="Normal 2 3 3 4" xfId="9491"/>
    <cellStyle name="Normal 2 3 4" xfId="9492"/>
    <cellStyle name="Normal 2 3 5" xfId="9493"/>
    <cellStyle name="Normal 2 4" xfId="9494"/>
    <cellStyle name="Normal 2 4 2" xfId="9495"/>
    <cellStyle name="Normal 2 4 2 2" xfId="9496"/>
    <cellStyle name="Normal 2 4 2 3" xfId="9497"/>
    <cellStyle name="Normal 2 4 3" xfId="9498"/>
    <cellStyle name="Normal 2 4 4" xfId="9499"/>
    <cellStyle name="Normal 2 5" xfId="9500"/>
    <cellStyle name="Normal 2 5 2" xfId="9501"/>
    <cellStyle name="Normal 2 5 2 2" xfId="9502"/>
    <cellStyle name="Normal 2 5 3" xfId="9503"/>
    <cellStyle name="Normal 2 5 4" xfId="9504"/>
    <cellStyle name="Normal 2 6" xfId="9505"/>
    <cellStyle name="Normal 2 6 2" xfId="9506"/>
    <cellStyle name="Normal 2 6 2 2" xfId="9507"/>
    <cellStyle name="Normal 2 6 2 3" xfId="9508"/>
    <cellStyle name="Normal 2 6 3" xfId="9509"/>
    <cellStyle name="Normal 2 6 4" xfId="9510"/>
    <cellStyle name="Normal 2 7" xfId="9511"/>
    <cellStyle name="Normal 2 7 2" xfId="9512"/>
    <cellStyle name="Normal 2 7 2 2" xfId="9513"/>
    <cellStyle name="Normal 2 7 3" xfId="9514"/>
    <cellStyle name="Normal 2 7 4" xfId="9515"/>
    <cellStyle name="Normal 2 8" xfId="9516"/>
    <cellStyle name="Normal 2 8 2" xfId="9517"/>
    <cellStyle name="Normal 2 8 2 2" xfId="9518"/>
    <cellStyle name="Normal 2 8 3" xfId="9519"/>
    <cellStyle name="Normal 2 8 4" xfId="9520"/>
    <cellStyle name="Normal 2 9" xfId="9521"/>
    <cellStyle name="Normal 2 9 2" xfId="9522"/>
    <cellStyle name="Normal 2 9 2 2" xfId="9523"/>
    <cellStyle name="Normal 2 9 3" xfId="9524"/>
    <cellStyle name="Normal 2 9 4" xfId="9525"/>
    <cellStyle name="Normal 2_AECM 8909035321" xfId="9526"/>
    <cellStyle name="Normal 20" xfId="9527"/>
    <cellStyle name="Normal 20 2" xfId="9528"/>
    <cellStyle name="Normal 21" xfId="9529"/>
    <cellStyle name="Normal 21 2" xfId="9530"/>
    <cellStyle name="Normal 22" xfId="9531"/>
    <cellStyle name="Normal 22 2" xfId="9532"/>
    <cellStyle name="Normal 23" xfId="9533"/>
    <cellStyle name="Normal 23 2" xfId="9534"/>
    <cellStyle name="Normal 24" xfId="9535"/>
    <cellStyle name="Normal 24 2" xfId="9536"/>
    <cellStyle name="Normal 25" xfId="9537"/>
    <cellStyle name="Normal 26" xfId="9538"/>
    <cellStyle name="Normal 27" xfId="9539"/>
    <cellStyle name="Normal 28" xfId="9540"/>
    <cellStyle name="Normal 29" xfId="9541"/>
    <cellStyle name="Normal 29 2" xfId="9542"/>
    <cellStyle name="Normal 3" xfId="9543"/>
    <cellStyle name="Normal 3 10" xfId="9544"/>
    <cellStyle name="Normal 3 10 2" xfId="9545"/>
    <cellStyle name="Normal 3 11" xfId="9546"/>
    <cellStyle name="Normal 3 11 2" xfId="9547"/>
    <cellStyle name="Normal 3 12" xfId="9548"/>
    <cellStyle name="Normal 3 12 2" xfId="9549"/>
    <cellStyle name="Normal 3 13" xfId="9550"/>
    <cellStyle name="Normal 3 13 2" xfId="9551"/>
    <cellStyle name="Normal 3 14" xfId="9552"/>
    <cellStyle name="Normal 3 14 2" xfId="9553"/>
    <cellStyle name="Normal 3 15" xfId="9554"/>
    <cellStyle name="Normal 3 15 2" xfId="9555"/>
    <cellStyle name="Normal 3 16" xfId="9556"/>
    <cellStyle name="Normal 3 16 2" xfId="9557"/>
    <cellStyle name="Normal 3 17" xfId="9558"/>
    <cellStyle name="Normal 3 17 2" xfId="9559"/>
    <cellStyle name="Normal 3 18" xfId="9560"/>
    <cellStyle name="Normal 3 18 2" xfId="9561"/>
    <cellStyle name="Normal 3 19" xfId="9562"/>
    <cellStyle name="Normal 3 19 2" xfId="9563"/>
    <cellStyle name="Normal 3 2" xfId="9564"/>
    <cellStyle name="Normal 3 2 2" xfId="9565"/>
    <cellStyle name="Normal 3 20" xfId="9566"/>
    <cellStyle name="Normal 3 20 2" xfId="9567"/>
    <cellStyle name="Normal 3 21" xfId="9568"/>
    <cellStyle name="Normal 3 21 2" xfId="9569"/>
    <cellStyle name="Normal 3 22" xfId="9570"/>
    <cellStyle name="Normal 3 22 2" xfId="9571"/>
    <cellStyle name="Normal 3 23" xfId="9572"/>
    <cellStyle name="Normal 3 23 2" xfId="9573"/>
    <cellStyle name="Normal 3 24" xfId="9574"/>
    <cellStyle name="Normal 3 24 2" xfId="9575"/>
    <cellStyle name="Normal 3 25" xfId="9576"/>
    <cellStyle name="Normal 3 3" xfId="9577"/>
    <cellStyle name="Normal 3 3 2" xfId="9578"/>
    <cellStyle name="Normal 3 4" xfId="9579"/>
    <cellStyle name="Normal 3 4 2" xfId="9580"/>
    <cellStyle name="Normal 3 5" xfId="9581"/>
    <cellStyle name="Normal 3 5 2" xfId="9582"/>
    <cellStyle name="Normal 3 6" xfId="9583"/>
    <cellStyle name="Normal 3 6 2" xfId="9584"/>
    <cellStyle name="Normal 3 7" xfId="9585"/>
    <cellStyle name="Normal 3 7 2" xfId="9586"/>
    <cellStyle name="Normal 3 8" xfId="9587"/>
    <cellStyle name="Normal 3 8 2" xfId="9588"/>
    <cellStyle name="Normal 3 9" xfId="9589"/>
    <cellStyle name="Normal 3 9 2" xfId="9590"/>
    <cellStyle name="Normal 3_AECM 8909035321" xfId="9591"/>
    <cellStyle name="Normal 30" xfId="9592"/>
    <cellStyle name="Normal 31" xfId="9593"/>
    <cellStyle name="Normal 32" xfId="9594"/>
    <cellStyle name="Normal 33" xfId="9595"/>
    <cellStyle name="Normal 34" xfId="9596"/>
    <cellStyle name="Normal 34 2" xfId="9597"/>
    <cellStyle name="Normal 35" xfId="9598"/>
    <cellStyle name="Normal 36" xfId="9599"/>
    <cellStyle name="Normal 37" xfId="9600"/>
    <cellStyle name="Normal 38" xfId="9601"/>
    <cellStyle name="Normal 39" xfId="9602"/>
    <cellStyle name="Normal 4" xfId="9603"/>
    <cellStyle name="Normal 4 2" xfId="9604"/>
    <cellStyle name="Normal 4 2 2" xfId="9605"/>
    <cellStyle name="Normal 4 2 2 2" xfId="9606"/>
    <cellStyle name="Normal 4 2 3" xfId="9607"/>
    <cellStyle name="Normal 4 3" xfId="9608"/>
    <cellStyle name="Normal 4 3 2" xfId="9609"/>
    <cellStyle name="Normal 4 4" xfId="9610"/>
    <cellStyle name="Normal 4 4 2" xfId="9611"/>
    <cellStyle name="Normal 4 5" xfId="9612"/>
    <cellStyle name="Normal 4 5 2" xfId="9613"/>
    <cellStyle name="Normal 4 6" xfId="9614"/>
    <cellStyle name="Normal 4 6 2" xfId="9615"/>
    <cellStyle name="Normal 4 7" xfId="9616"/>
    <cellStyle name="Normal 4 7 2" xfId="9617"/>
    <cellStyle name="Normal 4 8" xfId="9618"/>
    <cellStyle name="Normal 4 9" xfId="9619"/>
    <cellStyle name="Normal 4_AECM 8909035321" xfId="9620"/>
    <cellStyle name="Normal 40" xfId="9621"/>
    <cellStyle name="Normal 41" xfId="9622"/>
    <cellStyle name="Normal 42" xfId="9623"/>
    <cellStyle name="Normal 43" xfId="9624"/>
    <cellStyle name="Normal 44" xfId="9625"/>
    <cellStyle name="Normal 45" xfId="9626"/>
    <cellStyle name="Normal 46" xfId="9627"/>
    <cellStyle name="Normal 47" xfId="9628"/>
    <cellStyle name="Normal 48" xfId="9629"/>
    <cellStyle name="Normal 49" xfId="9630"/>
    <cellStyle name="Normal 5" xfId="9631"/>
    <cellStyle name="Normal 5 2" xfId="9632"/>
    <cellStyle name="Normal 5 2 2" xfId="9633"/>
    <cellStyle name="Normal 5 2 2 2" xfId="9634"/>
    <cellStyle name="Normal 5 2 2 2 2" xfId="9635"/>
    <cellStyle name="Normal 5 2 2 2 2 2" xfId="9636"/>
    <cellStyle name="Normal 5 2 2 2 2 3" xfId="9637"/>
    <cellStyle name="Normal 5 2 2 2 3" xfId="9638"/>
    <cellStyle name="Normal 5 2 2 3" xfId="9639"/>
    <cellStyle name="Normal 5 2 2 4" xfId="9640"/>
    <cellStyle name="Normal 5 2 3" xfId="9641"/>
    <cellStyle name="Normal 5 2 3 2" xfId="9642"/>
    <cellStyle name="Normal 5 2 3 3" xfId="9643"/>
    <cellStyle name="Normal 5 2 4" xfId="9644"/>
    <cellStyle name="Normal 5 3" xfId="9645"/>
    <cellStyle name="Normal 5 3 2" xfId="9646"/>
    <cellStyle name="Normal 5 3 2 2" xfId="9647"/>
    <cellStyle name="Normal 5 3 2 3" xfId="9648"/>
    <cellStyle name="Normal 5 3 3" xfId="9649"/>
    <cellStyle name="Normal 5 4" xfId="9650"/>
    <cellStyle name="Normal 5 4 2" xfId="9651"/>
    <cellStyle name="Normal 5 4 3" xfId="9652"/>
    <cellStyle name="Normal 5 5" xfId="9653"/>
    <cellStyle name="Normal 5 5 2" xfId="9654"/>
    <cellStyle name="Normal 5 6" xfId="9655"/>
    <cellStyle name="Normal 5_Plantilla Ppto" xfId="9656"/>
    <cellStyle name="Normal 50" xfId="9657"/>
    <cellStyle name="Normal 51" xfId="9658"/>
    <cellStyle name="Normal 52" xfId="9659"/>
    <cellStyle name="Normal 53" xfId="9660"/>
    <cellStyle name="Normal 54" xfId="9661"/>
    <cellStyle name="Normal 55" xfId="9662"/>
    <cellStyle name="Normal 56" xfId="9663"/>
    <cellStyle name="Normal 57" xfId="9664"/>
    <cellStyle name="Normal 58" xfId="9665"/>
    <cellStyle name="Normal 59" xfId="9666"/>
    <cellStyle name="Normal 6" xfId="9667"/>
    <cellStyle name="Normal 6 2" xfId="9668"/>
    <cellStyle name="Normal 6 2 2" xfId="9669"/>
    <cellStyle name="Normal 6 3" xfId="9670"/>
    <cellStyle name="Normal 6 3 2" xfId="9671"/>
    <cellStyle name="Normal 6 4" xfId="9672"/>
    <cellStyle name="Normal 6 4 2" xfId="9673"/>
    <cellStyle name="Normal 6 5" xfId="9674"/>
    <cellStyle name="Normal 6 5 2" xfId="9675"/>
    <cellStyle name="Normal 6 6" xfId="9676"/>
    <cellStyle name="Normal 6_Plantilla Ppto" xfId="9677"/>
    <cellStyle name="Normal 60" xfId="9678"/>
    <cellStyle name="Normal 61" xfId="9679"/>
    <cellStyle name="Normal 62" xfId="9680"/>
    <cellStyle name="Normal 63" xfId="9681"/>
    <cellStyle name="Normal 64" xfId="9682"/>
    <cellStyle name="Normal 65" xfId="9683"/>
    <cellStyle name="Normal 66" xfId="9684"/>
    <cellStyle name="Normal 67" xfId="9685"/>
    <cellStyle name="Normal 68" xfId="9686"/>
    <cellStyle name="Normal 69" xfId="9687"/>
    <cellStyle name="Normal 7" xfId="9688"/>
    <cellStyle name="Normal 7 2" xfId="9689"/>
    <cellStyle name="Normal 7 2 2" xfId="9690"/>
    <cellStyle name="Normal 7 2 3" xfId="9691"/>
    <cellStyle name="Normal 7 3" xfId="9692"/>
    <cellStyle name="Normal 7 3 2" xfId="9693"/>
    <cellStyle name="Normal 7 4" xfId="9694"/>
    <cellStyle name="Normal 7 4 2" xfId="9695"/>
    <cellStyle name="Normal 7 5" xfId="9696"/>
    <cellStyle name="Normal 7 5 2" xfId="9697"/>
    <cellStyle name="Normal 7 6" xfId="9698"/>
    <cellStyle name="Normal 7 7" xfId="9699"/>
    <cellStyle name="Normal 7_Plantilla Ppto" xfId="9700"/>
    <cellStyle name="Normal 70" xfId="9701"/>
    <cellStyle name="Normal 71" xfId="9702"/>
    <cellStyle name="Normal 72" xfId="9703"/>
    <cellStyle name="Normal 73" xfId="9704"/>
    <cellStyle name="Normal 74" xfId="9705"/>
    <cellStyle name="Normal 75" xfId="9706"/>
    <cellStyle name="Normal 76" xfId="9707"/>
    <cellStyle name="Normal 77" xfId="9708"/>
    <cellStyle name="Normal 78" xfId="9709"/>
    <cellStyle name="Normal 79" xfId="9710"/>
    <cellStyle name="Normal 8" xfId="9711"/>
    <cellStyle name="Normal 8 2" xfId="9712"/>
    <cellStyle name="Normal 8 2 2" xfId="9713"/>
    <cellStyle name="Normal 8 2 3" xfId="9714"/>
    <cellStyle name="Normal 8 3" xfId="9715"/>
    <cellStyle name="Normal 8 3 2" xfId="9716"/>
    <cellStyle name="Normal 8 3 3" xfId="9717"/>
    <cellStyle name="Normal 8 4" xfId="9718"/>
    <cellStyle name="Normal 8 5" xfId="9719"/>
    <cellStyle name="Normal 8 6" xfId="9720"/>
    <cellStyle name="Normal 8_Plantilla Ppto" xfId="9721"/>
    <cellStyle name="Normal 80" xfId="9722"/>
    <cellStyle name="Normal 81" xfId="9723"/>
    <cellStyle name="Normal 82" xfId="9724"/>
    <cellStyle name="Normal 83" xfId="9725"/>
    <cellStyle name="Normal 84" xfId="9726"/>
    <cellStyle name="Normal 85" xfId="9727"/>
    <cellStyle name="Normal 86" xfId="9728"/>
    <cellStyle name="Normal 87" xfId="9729"/>
    <cellStyle name="Normal 88" xfId="9730"/>
    <cellStyle name="Normal 89" xfId="9731"/>
    <cellStyle name="Normal 9" xfId="9732"/>
    <cellStyle name="Normal 9 2" xfId="9733"/>
    <cellStyle name="Normal 9 2 2" xfId="9734"/>
    <cellStyle name="Normal 9 2 3" xfId="9735"/>
    <cellStyle name="Normal 9 3" xfId="9736"/>
    <cellStyle name="Normal 9 3 2" xfId="9737"/>
    <cellStyle name="Normal 9 4" xfId="9738"/>
    <cellStyle name="Normal 9 4 2" xfId="9739"/>
    <cellStyle name="Normal 9 5" xfId="9740"/>
    <cellStyle name="Normal 90" xfId="9741"/>
    <cellStyle name="Normal 91" xfId="9742"/>
    <cellStyle name="Normal 92" xfId="9743"/>
    <cellStyle name="Normal 93" xfId="9744"/>
    <cellStyle name="Normal 94" xfId="9745"/>
    <cellStyle name="Normal 95" xfId="9746"/>
    <cellStyle name="Normal 96" xfId="9747"/>
    <cellStyle name="Normal 97" xfId="9748"/>
    <cellStyle name="Normal 98" xfId="9749"/>
    <cellStyle name="Normal 99" xfId="9750"/>
    <cellStyle name="Normal_INCH JUNTA DICIEMBRE ACTUALIZADA EN FEBRERO 8 2004" xfId="9751"/>
    <cellStyle name="Notas 10" xfId="9752"/>
    <cellStyle name="Notas 10 2" xfId="9753"/>
    <cellStyle name="Notas 11" xfId="9754"/>
    <cellStyle name="Notas 11 2" xfId="9755"/>
    <cellStyle name="Notas 12" xfId="9756"/>
    <cellStyle name="Notas 13" xfId="9757"/>
    <cellStyle name="Notas 14" xfId="9758"/>
    <cellStyle name="Notas 15" xfId="9759"/>
    <cellStyle name="Notas 16" xfId="9760"/>
    <cellStyle name="Notas 17" xfId="9761"/>
    <cellStyle name="Notas 18" xfId="9762"/>
    <cellStyle name="Notas 2" xfId="9763"/>
    <cellStyle name="Notas 2 2" xfId="9764"/>
    <cellStyle name="Notas 2 2 2" xfId="9765"/>
    <cellStyle name="Notas 2 2 3" xfId="9766"/>
    <cellStyle name="Notas 2 2 4" xfId="9767"/>
    <cellStyle name="Notas 2 3" xfId="9768"/>
    <cellStyle name="Notas 2 3 2" xfId="9769"/>
    <cellStyle name="Notas 2 3 3" xfId="9770"/>
    <cellStyle name="Notas 2 4" xfId="9771"/>
    <cellStyle name="Notas 2 5" xfId="9772"/>
    <cellStyle name="Notas 2 6" xfId="9773"/>
    <cellStyle name="Notas 3" xfId="9774"/>
    <cellStyle name="Notas 3 2" xfId="9775"/>
    <cellStyle name="Notas 3 2 2" xfId="9776"/>
    <cellStyle name="Notas 3 2 3" xfId="9777"/>
    <cellStyle name="Notas 3 3" xfId="9778"/>
    <cellStyle name="Notas 3 3 2" xfId="9779"/>
    <cellStyle name="Notas 3 4" xfId="9780"/>
    <cellStyle name="Notas 3 5" xfId="9781"/>
    <cellStyle name="Notas 4" xfId="9782"/>
    <cellStyle name="Notas 4 2" xfId="9783"/>
    <cellStyle name="Notas 4 2 2" xfId="9784"/>
    <cellStyle name="Notas 4 2 3" xfId="9785"/>
    <cellStyle name="Notas 4 2 4" xfId="9786"/>
    <cellStyle name="Notas 4 3" xfId="9787"/>
    <cellStyle name="Notas 4 3 2" xfId="9788"/>
    <cellStyle name="Notas 4 4" xfId="9789"/>
    <cellStyle name="Notas 4 5" xfId="9790"/>
    <cellStyle name="Notas 5" xfId="9791"/>
    <cellStyle name="Notas 5 2" xfId="9792"/>
    <cellStyle name="Notas 5 3" xfId="9793"/>
    <cellStyle name="Notas 6" xfId="9794"/>
    <cellStyle name="Notas 6 2" xfId="9795"/>
    <cellStyle name="Notas 6 3" xfId="9796"/>
    <cellStyle name="Notas 7" xfId="9797"/>
    <cellStyle name="Notas 7 2" xfId="9798"/>
    <cellStyle name="Notas 7 3" xfId="9799"/>
    <cellStyle name="Notas 8" xfId="9800"/>
    <cellStyle name="Notas 8 2" xfId="9801"/>
    <cellStyle name="Notas 8 3" xfId="9802"/>
    <cellStyle name="Notas 9" xfId="9803"/>
    <cellStyle name="Notas 9 2" xfId="9804"/>
    <cellStyle name="Notas 9 3" xfId="9805"/>
    <cellStyle name="Note" xfId="9806"/>
    <cellStyle name="Note 10" xfId="9807"/>
    <cellStyle name="Note 11" xfId="9808"/>
    <cellStyle name="Note 12" xfId="9809"/>
    <cellStyle name="Note 13" xfId="9810"/>
    <cellStyle name="Note 14" xfId="9811"/>
    <cellStyle name="Note 2" xfId="9812"/>
    <cellStyle name="Note 2 2" xfId="9813"/>
    <cellStyle name="Note 2 3" xfId="9814"/>
    <cellStyle name="Note 2 4" xfId="9815"/>
    <cellStyle name="Note 3" xfId="9816"/>
    <cellStyle name="Note 3 2" xfId="9817"/>
    <cellStyle name="Note 3 3" xfId="9818"/>
    <cellStyle name="Note 3_AECM 8909035321" xfId="9819"/>
    <cellStyle name="Note 4" xfId="9820"/>
    <cellStyle name="Note 4 2" xfId="9821"/>
    <cellStyle name="Note 4 3" xfId="9822"/>
    <cellStyle name="Note 4_AECM 8909035321" xfId="9823"/>
    <cellStyle name="Note 5" xfId="9824"/>
    <cellStyle name="Note 5 2" xfId="9825"/>
    <cellStyle name="Note 5_AECM 8909035321" xfId="9826"/>
    <cellStyle name="Note 6" xfId="9827"/>
    <cellStyle name="Note 6 2" xfId="9828"/>
    <cellStyle name="Note 6_AECM 8909035321" xfId="9829"/>
    <cellStyle name="Note 7" xfId="9830"/>
    <cellStyle name="Note 7 2" xfId="9831"/>
    <cellStyle name="Note 7_AECM 8909035321" xfId="9832"/>
    <cellStyle name="Note 8" xfId="9833"/>
    <cellStyle name="Note 8 2" xfId="9834"/>
    <cellStyle name="Note 8_AECM 8909035321" xfId="9835"/>
    <cellStyle name="Note 9" xfId="9836"/>
    <cellStyle name="Note 9 2" xfId="9837"/>
    <cellStyle name="Note 9_AECM 8909035321" xfId="9838"/>
    <cellStyle name="Note_1Modelo Plantillas Mandato SISS Junio 09 entrega" xfId="9839"/>
    <cellStyle name="Output" xfId="9840"/>
    <cellStyle name="Output 2" xfId="9841"/>
    <cellStyle name="Output 3" xfId="9842"/>
    <cellStyle name="Output 4" xfId="9843"/>
    <cellStyle name="Output 5" xfId="9844"/>
    <cellStyle name="Percent [2]" xfId="9845"/>
    <cellStyle name="Porcentaje" xfId="2" builtinId="5"/>
    <cellStyle name="Porcentaje 2" xfId="9846"/>
    <cellStyle name="Porcentaje 2 2" xfId="9847"/>
    <cellStyle name="Porcentaje 3" xfId="9848"/>
    <cellStyle name="Porcentaje 3 2" xfId="9849"/>
    <cellStyle name="Porcentaje 4" xfId="9850"/>
    <cellStyle name="Porcentaje 5" xfId="9851"/>
    <cellStyle name="Porcentaje 6" xfId="9852"/>
    <cellStyle name="Porcentaje 7" xfId="9853"/>
    <cellStyle name="Porcentaje 8" xfId="9854"/>
    <cellStyle name="Porcentaje 9" xfId="9855"/>
    <cellStyle name="Porcentual 10" xfId="6"/>
    <cellStyle name="Porcentual 10 2" xfId="9856"/>
    <cellStyle name="Porcentual 11" xfId="9857"/>
    <cellStyle name="Porcentual 11 2" xfId="9858"/>
    <cellStyle name="Porcentual 12" xfId="9859"/>
    <cellStyle name="Porcentual 12 2" xfId="9860"/>
    <cellStyle name="Porcentual 12 2 2" xfId="9861"/>
    <cellStyle name="Porcentual 12 3" xfId="9862"/>
    <cellStyle name="Porcentual 13" xfId="9863"/>
    <cellStyle name="Porcentual 13 2" xfId="9864"/>
    <cellStyle name="Porcentual 14" xfId="9865"/>
    <cellStyle name="Porcentual 14 2" xfId="9866"/>
    <cellStyle name="Porcentual 15" xfId="9867"/>
    <cellStyle name="Porcentual 15 2" xfId="9868"/>
    <cellStyle name="Porcentual 16" xfId="9869"/>
    <cellStyle name="Porcentual 16 2" xfId="9870"/>
    <cellStyle name="Porcentual 17" xfId="9871"/>
    <cellStyle name="Porcentual 17 2" xfId="9872"/>
    <cellStyle name="Porcentual 18" xfId="9873"/>
    <cellStyle name="Porcentual 18 2" xfId="9874"/>
    <cellStyle name="Porcentual 19" xfId="9875"/>
    <cellStyle name="Porcentual 19 2" xfId="9876"/>
    <cellStyle name="Porcentual 2" xfId="4"/>
    <cellStyle name="Porcentual 2 10" xfId="9877"/>
    <cellStyle name="Porcentual 2 11" xfId="9878"/>
    <cellStyle name="Porcentual 2 12" xfId="9879"/>
    <cellStyle name="Porcentual 2 13" xfId="9880"/>
    <cellStyle name="Porcentual 2 14" xfId="9881"/>
    <cellStyle name="Porcentual 2 15" xfId="9882"/>
    <cellStyle name="Porcentual 2 16" xfId="9883"/>
    <cellStyle name="Porcentual 2 17" xfId="9884"/>
    <cellStyle name="Porcentual 2 18" xfId="9885"/>
    <cellStyle name="Porcentual 2 19" xfId="9886"/>
    <cellStyle name="Porcentual 2 2" xfId="9887"/>
    <cellStyle name="Porcentual 2 2 2" xfId="9888"/>
    <cellStyle name="Porcentual 2 2 2 2" xfId="9889"/>
    <cellStyle name="Porcentual 2 20" xfId="9890"/>
    <cellStyle name="Porcentual 2 21" xfId="9891"/>
    <cellStyle name="Porcentual 2 22" xfId="9892"/>
    <cellStyle name="Porcentual 2 23" xfId="9893"/>
    <cellStyle name="Porcentual 2 3" xfId="9894"/>
    <cellStyle name="Porcentual 2 3 2" xfId="9895"/>
    <cellStyle name="Porcentual 2 4" xfId="9896"/>
    <cellStyle name="Porcentual 2 4 2" xfId="9897"/>
    <cellStyle name="Porcentual 2 5" xfId="9898"/>
    <cellStyle name="Porcentual 2 5 2" xfId="9899"/>
    <cellStyle name="Porcentual 2 6" xfId="9900"/>
    <cellStyle name="Porcentual 2 7" xfId="9901"/>
    <cellStyle name="Porcentual 2 8" xfId="9902"/>
    <cellStyle name="Porcentual 2 9" xfId="9903"/>
    <cellStyle name="Porcentual 20" xfId="9904"/>
    <cellStyle name="Porcentual 20 2" xfId="9905"/>
    <cellStyle name="Porcentual 21" xfId="9906"/>
    <cellStyle name="Porcentual 21 2" xfId="9907"/>
    <cellStyle name="Porcentual 22" xfId="9908"/>
    <cellStyle name="Porcentual 22 2" xfId="9909"/>
    <cellStyle name="Porcentual 23" xfId="9910"/>
    <cellStyle name="Porcentual 23 2" xfId="9911"/>
    <cellStyle name="Porcentual 24" xfId="9912"/>
    <cellStyle name="Porcentual 24 2" xfId="9913"/>
    <cellStyle name="Porcentual 25" xfId="9914"/>
    <cellStyle name="Porcentual 25 2" xfId="9915"/>
    <cellStyle name="Porcentual 26" xfId="9916"/>
    <cellStyle name="Porcentual 26 2" xfId="9917"/>
    <cellStyle name="Porcentual 27" xfId="9918"/>
    <cellStyle name="Porcentual 27 2" xfId="9919"/>
    <cellStyle name="Porcentual 28" xfId="9920"/>
    <cellStyle name="Porcentual 28 2" xfId="9921"/>
    <cellStyle name="Porcentual 29" xfId="9922"/>
    <cellStyle name="Porcentual 29 2" xfId="9923"/>
    <cellStyle name="Porcentual 3" xfId="9924"/>
    <cellStyle name="Porcentual 3 2" xfId="9925"/>
    <cellStyle name="Porcentual 3 2 2" xfId="9926"/>
    <cellStyle name="Porcentual 3 2 2 2" xfId="9927"/>
    <cellStyle name="Porcentual 3 3" xfId="9928"/>
    <cellStyle name="Porcentual 30" xfId="9929"/>
    <cellStyle name="Porcentual 30 2" xfId="9930"/>
    <cellStyle name="Porcentual 31" xfId="9931"/>
    <cellStyle name="Porcentual 31 2" xfId="9932"/>
    <cellStyle name="Porcentual 32" xfId="9933"/>
    <cellStyle name="Porcentual 32 2" xfId="9934"/>
    <cellStyle name="Porcentual 33" xfId="9935"/>
    <cellStyle name="Porcentual 33 2" xfId="9936"/>
    <cellStyle name="Porcentual 34" xfId="9937"/>
    <cellStyle name="Porcentual 34 2" xfId="9938"/>
    <cellStyle name="Porcentual 35" xfId="9939"/>
    <cellStyle name="Porcentual 35 2" xfId="9940"/>
    <cellStyle name="Porcentual 36" xfId="9941"/>
    <cellStyle name="Porcentual 36 2" xfId="9942"/>
    <cellStyle name="Porcentual 37" xfId="9943"/>
    <cellStyle name="Porcentual 37 2" xfId="9944"/>
    <cellStyle name="Porcentual 38" xfId="9945"/>
    <cellStyle name="Porcentual 38 2" xfId="9946"/>
    <cellStyle name="Porcentual 39" xfId="9947"/>
    <cellStyle name="Porcentual 39 2" xfId="9948"/>
    <cellStyle name="Porcentual 4" xfId="9949"/>
    <cellStyle name="Porcentual 4 2" xfId="9950"/>
    <cellStyle name="Porcentual 4 3" xfId="9951"/>
    <cellStyle name="Porcentual 40" xfId="9952"/>
    <cellStyle name="Porcentual 40 2" xfId="9953"/>
    <cellStyle name="Porcentual 41" xfId="9954"/>
    <cellStyle name="Porcentual 41 2" xfId="9955"/>
    <cellStyle name="Porcentual 42" xfId="9956"/>
    <cellStyle name="Porcentual 42 2" xfId="9957"/>
    <cellStyle name="Porcentual 43" xfId="9958"/>
    <cellStyle name="Porcentual 43 2" xfId="9959"/>
    <cellStyle name="Porcentual 44" xfId="9960"/>
    <cellStyle name="Porcentual 44 2" xfId="9961"/>
    <cellStyle name="Porcentual 45" xfId="9962"/>
    <cellStyle name="Porcentual 45 2" xfId="9963"/>
    <cellStyle name="Porcentual 46" xfId="9964"/>
    <cellStyle name="Porcentual 46 2" xfId="9965"/>
    <cellStyle name="Porcentual 47" xfId="9966"/>
    <cellStyle name="Porcentual 47 2" xfId="9967"/>
    <cellStyle name="Porcentual 48" xfId="9968"/>
    <cellStyle name="Porcentual 48 2" xfId="9969"/>
    <cellStyle name="Porcentual 49" xfId="9970"/>
    <cellStyle name="Porcentual 5" xfId="9971"/>
    <cellStyle name="Porcentual 5 2" xfId="9972"/>
    <cellStyle name="Porcentual 5 3" xfId="9973"/>
    <cellStyle name="Porcentual 50" xfId="9974"/>
    <cellStyle name="Porcentual 51" xfId="9975"/>
    <cellStyle name="Porcentual 52" xfId="9976"/>
    <cellStyle name="Porcentual 6" xfId="9977"/>
    <cellStyle name="Porcentual 6 2" xfId="9978"/>
    <cellStyle name="Porcentual 7" xfId="9979"/>
    <cellStyle name="Porcentual 7 2" xfId="9980"/>
    <cellStyle name="Porcentual 8" xfId="9981"/>
    <cellStyle name="Porcentual 8 2" xfId="9982"/>
    <cellStyle name="Porcentual 9" xfId="9983"/>
    <cellStyle name="Porcentual 9 2" xfId="9984"/>
    <cellStyle name="Porcentual 9 3" xfId="9985"/>
    <cellStyle name="Porcentual 9 4" xfId="9986"/>
    <cellStyle name="proyeccion" xfId="9987"/>
    <cellStyle name="Salida 10" xfId="9988"/>
    <cellStyle name="Salida 11" xfId="9989"/>
    <cellStyle name="Salida 12" xfId="9990"/>
    <cellStyle name="Salida 13" xfId="9991"/>
    <cellStyle name="Salida 14" xfId="9992"/>
    <cellStyle name="Salida 15" xfId="9993"/>
    <cellStyle name="Salida 16" xfId="9994"/>
    <cellStyle name="Salida 2" xfId="9995"/>
    <cellStyle name="Salida 2 2" xfId="9996"/>
    <cellStyle name="Salida 2 3" xfId="9997"/>
    <cellStyle name="Salida 3" xfId="9998"/>
    <cellStyle name="Salida 3 2" xfId="9999"/>
    <cellStyle name="Salida 4" xfId="10000"/>
    <cellStyle name="Salida 5" xfId="10001"/>
    <cellStyle name="Salida 6" xfId="10002"/>
    <cellStyle name="Salida 7" xfId="10003"/>
    <cellStyle name="Salida 8" xfId="10004"/>
    <cellStyle name="Salida 9" xfId="10005"/>
    <cellStyle name="SAPBEXaggData" xfId="10006"/>
    <cellStyle name="SAPBEXaggData 10" xfId="10007"/>
    <cellStyle name="SAPBEXaggData 10 2" xfId="10008"/>
    <cellStyle name="SAPBEXaggData 10 3" xfId="10009"/>
    <cellStyle name="SAPBEXaggData 100" xfId="10010"/>
    <cellStyle name="SAPBEXaggData 11" xfId="10011"/>
    <cellStyle name="SAPBEXaggData 11 2" xfId="10012"/>
    <cellStyle name="SAPBEXaggData 11 3" xfId="10013"/>
    <cellStyle name="SAPBEXaggData 12" xfId="10014"/>
    <cellStyle name="SAPBEXaggData 13" xfId="10015"/>
    <cellStyle name="SAPBEXaggData 2" xfId="10016"/>
    <cellStyle name="SAPBEXaggData 2 2" xfId="10017"/>
    <cellStyle name="SAPBEXaggData 2 3" xfId="10018"/>
    <cellStyle name="SAPBEXaggData 3" xfId="10019"/>
    <cellStyle name="SAPBEXaggData 3 2" xfId="10020"/>
    <cellStyle name="SAPBEXaggData 3 3" xfId="10021"/>
    <cellStyle name="SAPBEXaggData 4" xfId="10022"/>
    <cellStyle name="SAPBEXaggData 4 2" xfId="10023"/>
    <cellStyle name="SAPBEXaggData 4 3" xfId="10024"/>
    <cellStyle name="SAPBEXaggData 4 4" xfId="10025"/>
    <cellStyle name="SAPBEXaggData 5" xfId="10026"/>
    <cellStyle name="SAPBEXaggData 5 2" xfId="10027"/>
    <cellStyle name="SAPBEXaggData 5 3" xfId="10028"/>
    <cellStyle name="SAPBEXaggData 6" xfId="10029"/>
    <cellStyle name="SAPBEXaggData 6 2" xfId="10030"/>
    <cellStyle name="SAPBEXaggData 6 3" xfId="10031"/>
    <cellStyle name="SAPBEXaggData 7" xfId="10032"/>
    <cellStyle name="SAPBEXaggData 7 2" xfId="10033"/>
    <cellStyle name="SAPBEXaggData 7 3" xfId="10034"/>
    <cellStyle name="SAPBEXaggData 8" xfId="10035"/>
    <cellStyle name="SAPBEXaggData 8 2" xfId="10036"/>
    <cellStyle name="SAPBEXaggData 8 3" xfId="10037"/>
    <cellStyle name="SAPBEXaggData 9" xfId="10038"/>
    <cellStyle name="SAPBEXaggData 9 2" xfId="10039"/>
    <cellStyle name="SAPBEXaggData 9 3" xfId="10040"/>
    <cellStyle name="SAPBEXaggData_1Modelo Plantillas Mandato SISS Junio 09 entrega" xfId="10041"/>
    <cellStyle name="SAPBEXaggDataEmph" xfId="10042"/>
    <cellStyle name="SAPBEXaggDataEmph 2" xfId="10043"/>
    <cellStyle name="SAPBEXaggDataEmph 3" xfId="10044"/>
    <cellStyle name="SAPBEXaggDataEmph 3 2" xfId="10045"/>
    <cellStyle name="SAPBEXaggDataEmph_AECM 8909035321" xfId="10046"/>
    <cellStyle name="SAPBEXaggItem" xfId="10047"/>
    <cellStyle name="SAPBEXaggItem 10" xfId="10048"/>
    <cellStyle name="SAPBEXaggItem 10 2" xfId="10049"/>
    <cellStyle name="SAPBEXaggItem 10 3" xfId="10050"/>
    <cellStyle name="SAPBEXaggItem 100" xfId="10051"/>
    <cellStyle name="SAPBEXaggItem 11" xfId="10052"/>
    <cellStyle name="SAPBEXaggItem 11 2" xfId="10053"/>
    <cellStyle name="SAPBEXaggItem 11 3" xfId="10054"/>
    <cellStyle name="SAPBEXaggItem 12" xfId="10055"/>
    <cellStyle name="SAPBEXaggItem 13" xfId="10056"/>
    <cellStyle name="SAPBEXaggItem 2" xfId="10057"/>
    <cellStyle name="SAPBEXaggItem 2 2" xfId="10058"/>
    <cellStyle name="SAPBEXaggItem 2 3" xfId="10059"/>
    <cellStyle name="SAPBEXaggItem 3" xfId="10060"/>
    <cellStyle name="SAPBEXaggItem 3 2" xfId="10061"/>
    <cellStyle name="SAPBEXaggItem 3 3" xfId="10062"/>
    <cellStyle name="SAPBEXaggItem 4" xfId="10063"/>
    <cellStyle name="SAPBEXaggItem 4 2" xfId="10064"/>
    <cellStyle name="SAPBEXaggItem 4 3" xfId="10065"/>
    <cellStyle name="SAPBEXaggItem 4 4" xfId="10066"/>
    <cellStyle name="SAPBEXaggItem 5" xfId="10067"/>
    <cellStyle name="SAPBEXaggItem 5 2" xfId="10068"/>
    <cellStyle name="SAPBEXaggItem 5 3" xfId="10069"/>
    <cellStyle name="SAPBEXaggItem 6" xfId="10070"/>
    <cellStyle name="SAPBEXaggItem 6 2" xfId="10071"/>
    <cellStyle name="SAPBEXaggItem 6 3" xfId="10072"/>
    <cellStyle name="SAPBEXaggItem 7" xfId="10073"/>
    <cellStyle name="SAPBEXaggItem 7 2" xfId="10074"/>
    <cellStyle name="SAPBEXaggItem 7 3" xfId="10075"/>
    <cellStyle name="SAPBEXaggItem 8" xfId="10076"/>
    <cellStyle name="SAPBEXaggItem 8 2" xfId="10077"/>
    <cellStyle name="SAPBEXaggItem 8 3" xfId="10078"/>
    <cellStyle name="SAPBEXaggItem 9" xfId="10079"/>
    <cellStyle name="SAPBEXaggItem 9 2" xfId="10080"/>
    <cellStyle name="SAPBEXaggItem 9 3" xfId="10081"/>
    <cellStyle name="SAPBEXaggItem_1Modelo Plantillas Mandato SISS Junio 09 entrega" xfId="10082"/>
    <cellStyle name="SAPBEXaggItemX" xfId="10083"/>
    <cellStyle name="SAPBEXaggItemX 2" xfId="10084"/>
    <cellStyle name="SAPBEXaggItemX 3" xfId="10085"/>
    <cellStyle name="SAPBEXaggItemX 4" xfId="10086"/>
    <cellStyle name="SAPBEXaggItemX_AECM 8909035321" xfId="10087"/>
    <cellStyle name="SAPBEXchaText" xfId="10088"/>
    <cellStyle name="SAPBEXchaText 10" xfId="10089"/>
    <cellStyle name="SAPBEXchaText 10 2" xfId="10090"/>
    <cellStyle name="SAPBEXchaText 10 3" xfId="10091"/>
    <cellStyle name="SAPBEXchaText 11" xfId="10092"/>
    <cellStyle name="SAPBEXchaText 11 2" xfId="10093"/>
    <cellStyle name="SAPBEXchaText 11 3" xfId="10094"/>
    <cellStyle name="SAPBEXchaText 12" xfId="10095"/>
    <cellStyle name="SAPBEXchaText 13" xfId="10096"/>
    <cellStyle name="SAPBEXchaText 2" xfId="10097"/>
    <cellStyle name="SAPBEXchaText 2 2" xfId="10098"/>
    <cellStyle name="SAPBEXchaText 2 3" xfId="10099"/>
    <cellStyle name="SAPBEXchaText 3" xfId="10100"/>
    <cellStyle name="SAPBEXchaText 3 2" xfId="10101"/>
    <cellStyle name="SAPBEXchaText 3 3" xfId="10102"/>
    <cellStyle name="SAPBEXchaText 3 4" xfId="10103"/>
    <cellStyle name="SAPBEXchaText 4" xfId="10104"/>
    <cellStyle name="SAPBEXchaText 4 2" xfId="10105"/>
    <cellStyle name="SAPBEXchaText 4 3" xfId="10106"/>
    <cellStyle name="SAPBEXchaText 4 4" xfId="10107"/>
    <cellStyle name="SAPBEXchaText 5" xfId="10108"/>
    <cellStyle name="SAPBEXchaText 5 2" xfId="10109"/>
    <cellStyle name="SAPBEXchaText 5 3" xfId="10110"/>
    <cellStyle name="SAPBEXchaText 6" xfId="10111"/>
    <cellStyle name="SAPBEXchaText 6 2" xfId="10112"/>
    <cellStyle name="SAPBEXchaText 6 3" xfId="10113"/>
    <cellStyle name="SAPBEXchaText 7" xfId="10114"/>
    <cellStyle name="SAPBEXchaText 7 2" xfId="10115"/>
    <cellStyle name="SAPBEXchaText 7 3" xfId="10116"/>
    <cellStyle name="SAPBEXchaText 8" xfId="10117"/>
    <cellStyle name="SAPBEXchaText 8 2" xfId="10118"/>
    <cellStyle name="SAPBEXchaText 8 3" xfId="10119"/>
    <cellStyle name="SAPBEXchaText 9" xfId="10120"/>
    <cellStyle name="SAPBEXchaText 9 2" xfId="10121"/>
    <cellStyle name="SAPBEXchaText 9 3" xfId="10122"/>
    <cellStyle name="SAPBEXchaText_1Modelo Plantillas Mandato SISS Junio 09 entrega" xfId="10123"/>
    <cellStyle name="SAPBEXexcBad7" xfId="10124"/>
    <cellStyle name="SAPBEXexcBad7 10" xfId="10125"/>
    <cellStyle name="SAPBEXexcBad7 10 2" xfId="10126"/>
    <cellStyle name="SAPBEXexcBad7 10 3" xfId="10127"/>
    <cellStyle name="SAPBEXexcBad7 11" xfId="10128"/>
    <cellStyle name="SAPBEXexcBad7 11 2" xfId="10129"/>
    <cellStyle name="SAPBEXexcBad7 11 3" xfId="10130"/>
    <cellStyle name="SAPBEXexcBad7 12" xfId="10131"/>
    <cellStyle name="SAPBEXexcBad7 13" xfId="10132"/>
    <cellStyle name="SAPBEXexcBad7 2" xfId="10133"/>
    <cellStyle name="SAPBEXexcBad7 2 2" xfId="10134"/>
    <cellStyle name="SAPBEXexcBad7 2 3" xfId="10135"/>
    <cellStyle name="SAPBEXexcBad7 3" xfId="10136"/>
    <cellStyle name="SAPBEXexcBad7 3 2" xfId="10137"/>
    <cellStyle name="SAPBEXexcBad7 3 3" xfId="10138"/>
    <cellStyle name="SAPBEXexcBad7 4" xfId="10139"/>
    <cellStyle name="SAPBEXexcBad7 4 2" xfId="10140"/>
    <cellStyle name="SAPBEXexcBad7 4 3" xfId="10141"/>
    <cellStyle name="SAPBEXexcBad7 4 4" xfId="10142"/>
    <cellStyle name="SAPBEXexcBad7 5" xfId="10143"/>
    <cellStyle name="SAPBEXexcBad7 5 2" xfId="10144"/>
    <cellStyle name="SAPBEXexcBad7 5 3" xfId="10145"/>
    <cellStyle name="SAPBEXexcBad7 6" xfId="10146"/>
    <cellStyle name="SAPBEXexcBad7 6 2" xfId="10147"/>
    <cellStyle name="SAPBEXexcBad7 6 3" xfId="10148"/>
    <cellStyle name="SAPBEXexcBad7 7" xfId="10149"/>
    <cellStyle name="SAPBEXexcBad7 7 2" xfId="10150"/>
    <cellStyle name="SAPBEXexcBad7 7 3" xfId="10151"/>
    <cellStyle name="SAPBEXexcBad7 8" xfId="10152"/>
    <cellStyle name="SAPBEXexcBad7 8 2" xfId="10153"/>
    <cellStyle name="SAPBEXexcBad7 8 3" xfId="10154"/>
    <cellStyle name="SAPBEXexcBad7 9" xfId="10155"/>
    <cellStyle name="SAPBEXexcBad7 9 2" xfId="10156"/>
    <cellStyle name="SAPBEXexcBad7 9 3" xfId="10157"/>
    <cellStyle name="SAPBEXexcBad7_1Modelo Plantillas Mandato SISS Junio 09 entrega" xfId="10158"/>
    <cellStyle name="SAPBEXexcBad8" xfId="10159"/>
    <cellStyle name="SAPBEXexcBad8 10" xfId="10160"/>
    <cellStyle name="SAPBEXexcBad8 10 2" xfId="10161"/>
    <cellStyle name="SAPBEXexcBad8 10 3" xfId="10162"/>
    <cellStyle name="SAPBEXexcBad8 11" xfId="10163"/>
    <cellStyle name="SAPBEXexcBad8 11 2" xfId="10164"/>
    <cellStyle name="SAPBEXexcBad8 11 3" xfId="10165"/>
    <cellStyle name="SAPBEXexcBad8 12" xfId="10166"/>
    <cellStyle name="SAPBEXexcBad8 13" xfId="10167"/>
    <cellStyle name="SAPBEXexcBad8 2" xfId="10168"/>
    <cellStyle name="SAPBEXexcBad8 2 2" xfId="10169"/>
    <cellStyle name="SAPBEXexcBad8 2 3" xfId="10170"/>
    <cellStyle name="SAPBEXexcBad8 3" xfId="10171"/>
    <cellStyle name="SAPBEXexcBad8 3 2" xfId="10172"/>
    <cellStyle name="SAPBEXexcBad8 3 3" xfId="10173"/>
    <cellStyle name="SAPBEXexcBad8 4" xfId="10174"/>
    <cellStyle name="SAPBEXexcBad8 4 2" xfId="10175"/>
    <cellStyle name="SAPBEXexcBad8 4 3" xfId="10176"/>
    <cellStyle name="SAPBEXexcBad8 4 4" xfId="10177"/>
    <cellStyle name="SAPBEXexcBad8 5" xfId="10178"/>
    <cellStyle name="SAPBEXexcBad8 5 2" xfId="10179"/>
    <cellStyle name="SAPBEXexcBad8 5 3" xfId="10180"/>
    <cellStyle name="SAPBEXexcBad8 6" xfId="10181"/>
    <cellStyle name="SAPBEXexcBad8 6 2" xfId="10182"/>
    <cellStyle name="SAPBEXexcBad8 6 3" xfId="10183"/>
    <cellStyle name="SAPBEXexcBad8 7" xfId="10184"/>
    <cellStyle name="SAPBEXexcBad8 7 2" xfId="10185"/>
    <cellStyle name="SAPBEXexcBad8 7 3" xfId="10186"/>
    <cellStyle name="SAPBEXexcBad8 8" xfId="10187"/>
    <cellStyle name="SAPBEXexcBad8 8 2" xfId="10188"/>
    <cellStyle name="SAPBEXexcBad8 8 3" xfId="10189"/>
    <cellStyle name="SAPBEXexcBad8 9" xfId="10190"/>
    <cellStyle name="SAPBEXexcBad8 9 2" xfId="10191"/>
    <cellStyle name="SAPBEXexcBad8 9 3" xfId="10192"/>
    <cellStyle name="SAPBEXexcBad8_1Modelo Plantillas Mandato SISS Junio 09 entrega" xfId="10193"/>
    <cellStyle name="SAPBEXexcBad9" xfId="10194"/>
    <cellStyle name="SAPBEXexcBad9 10" xfId="10195"/>
    <cellStyle name="SAPBEXexcBad9 10 2" xfId="10196"/>
    <cellStyle name="SAPBEXexcBad9 10 3" xfId="10197"/>
    <cellStyle name="SAPBEXexcBad9 11" xfId="10198"/>
    <cellStyle name="SAPBEXexcBad9 11 2" xfId="10199"/>
    <cellStyle name="SAPBEXexcBad9 11 3" xfId="10200"/>
    <cellStyle name="SAPBEXexcBad9 12" xfId="10201"/>
    <cellStyle name="SAPBEXexcBad9 13" xfId="10202"/>
    <cellStyle name="SAPBEXexcBad9 2" xfId="10203"/>
    <cellStyle name="SAPBEXexcBad9 2 2" xfId="10204"/>
    <cellStyle name="SAPBEXexcBad9 2 3" xfId="10205"/>
    <cellStyle name="SAPBEXexcBad9 3" xfId="10206"/>
    <cellStyle name="SAPBEXexcBad9 3 2" xfId="10207"/>
    <cellStyle name="SAPBEXexcBad9 3 3" xfId="10208"/>
    <cellStyle name="SAPBEXexcBad9 4" xfId="10209"/>
    <cellStyle name="SAPBEXexcBad9 4 2" xfId="10210"/>
    <cellStyle name="SAPBEXexcBad9 4 3" xfId="10211"/>
    <cellStyle name="SAPBEXexcBad9 4 4" xfId="10212"/>
    <cellStyle name="SAPBEXexcBad9 5" xfId="10213"/>
    <cellStyle name="SAPBEXexcBad9 5 2" xfId="10214"/>
    <cellStyle name="SAPBEXexcBad9 5 3" xfId="10215"/>
    <cellStyle name="SAPBEXexcBad9 6" xfId="10216"/>
    <cellStyle name="SAPBEXexcBad9 6 2" xfId="10217"/>
    <cellStyle name="SAPBEXexcBad9 6 3" xfId="10218"/>
    <cellStyle name="SAPBEXexcBad9 7" xfId="10219"/>
    <cellStyle name="SAPBEXexcBad9 7 2" xfId="10220"/>
    <cellStyle name="SAPBEXexcBad9 7 3" xfId="10221"/>
    <cellStyle name="SAPBEXexcBad9 8" xfId="10222"/>
    <cellStyle name="SAPBEXexcBad9 8 2" xfId="10223"/>
    <cellStyle name="SAPBEXexcBad9 8 3" xfId="10224"/>
    <cellStyle name="SAPBEXexcBad9 9" xfId="10225"/>
    <cellStyle name="SAPBEXexcBad9 9 2" xfId="10226"/>
    <cellStyle name="SAPBEXexcBad9 9 3" xfId="10227"/>
    <cellStyle name="SAPBEXexcBad9_1Modelo Plantillas Mandato SISS Junio 09 entrega" xfId="10228"/>
    <cellStyle name="SAPBEXexcCritical4" xfId="10229"/>
    <cellStyle name="SAPBEXexcCritical4 10" xfId="10230"/>
    <cellStyle name="SAPBEXexcCritical4 10 2" xfId="10231"/>
    <cellStyle name="SAPBEXexcCritical4 10 3" xfId="10232"/>
    <cellStyle name="SAPBEXexcCritical4 11" xfId="10233"/>
    <cellStyle name="SAPBEXexcCritical4 11 2" xfId="10234"/>
    <cellStyle name="SAPBEXexcCritical4 11 3" xfId="10235"/>
    <cellStyle name="SAPBEXexcCritical4 12" xfId="10236"/>
    <cellStyle name="SAPBEXexcCritical4 13" xfId="10237"/>
    <cellStyle name="SAPBEXexcCritical4 2" xfId="10238"/>
    <cellStyle name="SAPBEXexcCritical4 2 2" xfId="10239"/>
    <cellStyle name="SAPBEXexcCritical4 2 3" xfId="10240"/>
    <cellStyle name="SAPBEXexcCritical4 3" xfId="10241"/>
    <cellStyle name="SAPBEXexcCritical4 3 2" xfId="10242"/>
    <cellStyle name="SAPBEXexcCritical4 3 3" xfId="10243"/>
    <cellStyle name="SAPBEXexcCritical4 4" xfId="10244"/>
    <cellStyle name="SAPBEXexcCritical4 4 2" xfId="10245"/>
    <cellStyle name="SAPBEXexcCritical4 4 3" xfId="10246"/>
    <cellStyle name="SAPBEXexcCritical4 4 4" xfId="10247"/>
    <cellStyle name="SAPBEXexcCritical4 5" xfId="10248"/>
    <cellStyle name="SAPBEXexcCritical4 5 2" xfId="10249"/>
    <cellStyle name="SAPBEXexcCritical4 5 3" xfId="10250"/>
    <cellStyle name="SAPBEXexcCritical4 6" xfId="10251"/>
    <cellStyle name="SAPBEXexcCritical4 6 2" xfId="10252"/>
    <cellStyle name="SAPBEXexcCritical4 6 3" xfId="10253"/>
    <cellStyle name="SAPBEXexcCritical4 7" xfId="10254"/>
    <cellStyle name="SAPBEXexcCritical4 7 2" xfId="10255"/>
    <cellStyle name="SAPBEXexcCritical4 7 3" xfId="10256"/>
    <cellStyle name="SAPBEXexcCritical4 8" xfId="10257"/>
    <cellStyle name="SAPBEXexcCritical4 8 2" xfId="10258"/>
    <cellStyle name="SAPBEXexcCritical4 8 3" xfId="10259"/>
    <cellStyle name="SAPBEXexcCritical4 9" xfId="10260"/>
    <cellStyle name="SAPBEXexcCritical4 9 2" xfId="10261"/>
    <cellStyle name="SAPBEXexcCritical4 9 3" xfId="10262"/>
    <cellStyle name="SAPBEXexcCritical4_1Modelo Plantillas Mandato SISS Junio 09 entrega" xfId="10263"/>
    <cellStyle name="SAPBEXexcCritical5" xfId="10264"/>
    <cellStyle name="SAPBEXexcCritical5 10" xfId="10265"/>
    <cellStyle name="SAPBEXexcCritical5 10 2" xfId="10266"/>
    <cellStyle name="SAPBEXexcCritical5 10 3" xfId="10267"/>
    <cellStyle name="SAPBEXexcCritical5 11" xfId="10268"/>
    <cellStyle name="SAPBEXexcCritical5 11 2" xfId="10269"/>
    <cellStyle name="SAPBEXexcCritical5 11 3" xfId="10270"/>
    <cellStyle name="SAPBEXexcCritical5 12" xfId="10271"/>
    <cellStyle name="SAPBEXexcCritical5 13" xfId="10272"/>
    <cellStyle name="SAPBEXexcCritical5 2" xfId="10273"/>
    <cellStyle name="SAPBEXexcCritical5 2 2" xfId="10274"/>
    <cellStyle name="SAPBEXexcCritical5 2 3" xfId="10275"/>
    <cellStyle name="SAPBEXexcCritical5 3" xfId="10276"/>
    <cellStyle name="SAPBEXexcCritical5 3 2" xfId="10277"/>
    <cellStyle name="SAPBEXexcCritical5 3 3" xfId="10278"/>
    <cellStyle name="SAPBEXexcCritical5 4" xfId="10279"/>
    <cellStyle name="SAPBEXexcCritical5 4 2" xfId="10280"/>
    <cellStyle name="SAPBEXexcCritical5 4 3" xfId="10281"/>
    <cellStyle name="SAPBEXexcCritical5 4 4" xfId="10282"/>
    <cellStyle name="SAPBEXexcCritical5 5" xfId="10283"/>
    <cellStyle name="SAPBEXexcCritical5 5 2" xfId="10284"/>
    <cellStyle name="SAPBEXexcCritical5 5 3" xfId="10285"/>
    <cellStyle name="SAPBEXexcCritical5 6" xfId="10286"/>
    <cellStyle name="SAPBEXexcCritical5 6 2" xfId="10287"/>
    <cellStyle name="SAPBEXexcCritical5 6 3" xfId="10288"/>
    <cellStyle name="SAPBEXexcCritical5 7" xfId="10289"/>
    <cellStyle name="SAPBEXexcCritical5 7 2" xfId="10290"/>
    <cellStyle name="SAPBEXexcCritical5 7 3" xfId="10291"/>
    <cellStyle name="SAPBEXexcCritical5 8" xfId="10292"/>
    <cellStyle name="SAPBEXexcCritical5 8 2" xfId="10293"/>
    <cellStyle name="SAPBEXexcCritical5 8 3" xfId="10294"/>
    <cellStyle name="SAPBEXexcCritical5 9" xfId="10295"/>
    <cellStyle name="SAPBEXexcCritical5 9 2" xfId="10296"/>
    <cellStyle name="SAPBEXexcCritical5 9 3" xfId="10297"/>
    <cellStyle name="SAPBEXexcCritical5_1Modelo Plantillas Mandato SISS Junio 09 entrega" xfId="10298"/>
    <cellStyle name="SAPBEXexcCritical6" xfId="10299"/>
    <cellStyle name="SAPBEXexcCritical6 10" xfId="10300"/>
    <cellStyle name="SAPBEXexcCritical6 10 2" xfId="10301"/>
    <cellStyle name="SAPBEXexcCritical6 10 3" xfId="10302"/>
    <cellStyle name="SAPBEXexcCritical6 11" xfId="10303"/>
    <cellStyle name="SAPBEXexcCritical6 11 2" xfId="10304"/>
    <cellStyle name="SAPBEXexcCritical6 11 3" xfId="10305"/>
    <cellStyle name="SAPBEXexcCritical6 12" xfId="10306"/>
    <cellStyle name="SAPBEXexcCritical6 13" xfId="10307"/>
    <cellStyle name="SAPBEXexcCritical6 2" xfId="10308"/>
    <cellStyle name="SAPBEXexcCritical6 2 2" xfId="10309"/>
    <cellStyle name="SAPBEXexcCritical6 2 3" xfId="10310"/>
    <cellStyle name="SAPBEXexcCritical6 3" xfId="10311"/>
    <cellStyle name="SAPBEXexcCritical6 3 2" xfId="10312"/>
    <cellStyle name="SAPBEXexcCritical6 3 3" xfId="10313"/>
    <cellStyle name="SAPBEXexcCritical6 4" xfId="10314"/>
    <cellStyle name="SAPBEXexcCritical6 4 2" xfId="10315"/>
    <cellStyle name="SAPBEXexcCritical6 4 3" xfId="10316"/>
    <cellStyle name="SAPBEXexcCritical6 4 4" xfId="10317"/>
    <cellStyle name="SAPBEXexcCritical6 5" xfId="10318"/>
    <cellStyle name="SAPBEXexcCritical6 5 2" xfId="10319"/>
    <cellStyle name="SAPBEXexcCritical6 5 3" xfId="10320"/>
    <cellStyle name="SAPBEXexcCritical6 6" xfId="10321"/>
    <cellStyle name="SAPBEXexcCritical6 6 2" xfId="10322"/>
    <cellStyle name="SAPBEXexcCritical6 6 3" xfId="10323"/>
    <cellStyle name="SAPBEXexcCritical6 7" xfId="10324"/>
    <cellStyle name="SAPBEXexcCritical6 7 2" xfId="10325"/>
    <cellStyle name="SAPBEXexcCritical6 7 3" xfId="10326"/>
    <cellStyle name="SAPBEXexcCritical6 8" xfId="10327"/>
    <cellStyle name="SAPBEXexcCritical6 8 2" xfId="10328"/>
    <cellStyle name="SAPBEXexcCritical6 8 3" xfId="10329"/>
    <cellStyle name="SAPBEXexcCritical6 9" xfId="10330"/>
    <cellStyle name="SAPBEXexcCritical6 9 2" xfId="10331"/>
    <cellStyle name="SAPBEXexcCritical6 9 3" xfId="10332"/>
    <cellStyle name="SAPBEXexcCritical6_1Modelo Plantillas Mandato SISS Junio 09 entrega" xfId="10333"/>
    <cellStyle name="SAPBEXexcGood1" xfId="10334"/>
    <cellStyle name="SAPBEXexcGood1 10" xfId="10335"/>
    <cellStyle name="SAPBEXexcGood1 10 2" xfId="10336"/>
    <cellStyle name="SAPBEXexcGood1 10 3" xfId="10337"/>
    <cellStyle name="SAPBEXexcGood1 11" xfId="10338"/>
    <cellStyle name="SAPBEXexcGood1 11 2" xfId="10339"/>
    <cellStyle name="SAPBEXexcGood1 11 3" xfId="10340"/>
    <cellStyle name="SAPBEXexcGood1 12" xfId="10341"/>
    <cellStyle name="SAPBEXexcGood1 13" xfId="10342"/>
    <cellStyle name="SAPBEXexcGood1 2" xfId="10343"/>
    <cellStyle name="SAPBEXexcGood1 2 2" xfId="10344"/>
    <cellStyle name="SAPBEXexcGood1 2 3" xfId="10345"/>
    <cellStyle name="SAPBEXexcGood1 3" xfId="10346"/>
    <cellStyle name="SAPBEXexcGood1 3 2" xfId="10347"/>
    <cellStyle name="SAPBEXexcGood1 3 3" xfId="10348"/>
    <cellStyle name="SAPBEXexcGood1 4" xfId="10349"/>
    <cellStyle name="SAPBEXexcGood1 4 2" xfId="10350"/>
    <cellStyle name="SAPBEXexcGood1 4 3" xfId="10351"/>
    <cellStyle name="SAPBEXexcGood1 4 4" xfId="10352"/>
    <cellStyle name="SAPBEXexcGood1 5" xfId="10353"/>
    <cellStyle name="SAPBEXexcGood1 5 2" xfId="10354"/>
    <cellStyle name="SAPBEXexcGood1 5 3" xfId="10355"/>
    <cellStyle name="SAPBEXexcGood1 6" xfId="10356"/>
    <cellStyle name="SAPBEXexcGood1 6 2" xfId="10357"/>
    <cellStyle name="SAPBEXexcGood1 6 3" xfId="10358"/>
    <cellStyle name="SAPBEXexcGood1 7" xfId="10359"/>
    <cellStyle name="SAPBEXexcGood1 7 2" xfId="10360"/>
    <cellStyle name="SAPBEXexcGood1 7 3" xfId="10361"/>
    <cellStyle name="SAPBEXexcGood1 8" xfId="10362"/>
    <cellStyle name="SAPBEXexcGood1 8 2" xfId="10363"/>
    <cellStyle name="SAPBEXexcGood1 8 3" xfId="10364"/>
    <cellStyle name="SAPBEXexcGood1 9" xfId="10365"/>
    <cellStyle name="SAPBEXexcGood1 9 2" xfId="10366"/>
    <cellStyle name="SAPBEXexcGood1 9 3" xfId="10367"/>
    <cellStyle name="SAPBEXexcGood1_1Modelo Plantillas Mandato SISS Junio 09 entrega" xfId="10368"/>
    <cellStyle name="SAPBEXexcGood2" xfId="10369"/>
    <cellStyle name="SAPBEXexcGood2 10" xfId="10370"/>
    <cellStyle name="SAPBEXexcGood2 10 2" xfId="10371"/>
    <cellStyle name="SAPBEXexcGood2 10 3" xfId="10372"/>
    <cellStyle name="SAPBEXexcGood2 11" xfId="10373"/>
    <cellStyle name="SAPBEXexcGood2 11 2" xfId="10374"/>
    <cellStyle name="SAPBEXexcGood2 11 3" xfId="10375"/>
    <cellStyle name="SAPBEXexcGood2 12" xfId="10376"/>
    <cellStyle name="SAPBEXexcGood2 13" xfId="10377"/>
    <cellStyle name="SAPBEXexcGood2 2" xfId="10378"/>
    <cellStyle name="SAPBEXexcGood2 2 2" xfId="10379"/>
    <cellStyle name="SAPBEXexcGood2 2 3" xfId="10380"/>
    <cellStyle name="SAPBEXexcGood2 3" xfId="10381"/>
    <cellStyle name="SAPBEXexcGood2 3 2" xfId="10382"/>
    <cellStyle name="SAPBEXexcGood2 3 3" xfId="10383"/>
    <cellStyle name="SAPBEXexcGood2 4" xfId="10384"/>
    <cellStyle name="SAPBEXexcGood2 4 2" xfId="10385"/>
    <cellStyle name="SAPBEXexcGood2 4 3" xfId="10386"/>
    <cellStyle name="SAPBEXexcGood2 4 4" xfId="10387"/>
    <cellStyle name="SAPBEXexcGood2 5" xfId="10388"/>
    <cellStyle name="SAPBEXexcGood2 5 2" xfId="10389"/>
    <cellStyle name="SAPBEXexcGood2 5 3" xfId="10390"/>
    <cellStyle name="SAPBEXexcGood2 6" xfId="10391"/>
    <cellStyle name="SAPBEXexcGood2 6 2" xfId="10392"/>
    <cellStyle name="SAPBEXexcGood2 6 3" xfId="10393"/>
    <cellStyle name="SAPBEXexcGood2 7" xfId="10394"/>
    <cellStyle name="SAPBEXexcGood2 7 2" xfId="10395"/>
    <cellStyle name="SAPBEXexcGood2 7 3" xfId="10396"/>
    <cellStyle name="SAPBEXexcGood2 8" xfId="10397"/>
    <cellStyle name="SAPBEXexcGood2 8 2" xfId="10398"/>
    <cellStyle name="SAPBEXexcGood2 8 3" xfId="10399"/>
    <cellStyle name="SAPBEXexcGood2 9" xfId="10400"/>
    <cellStyle name="SAPBEXexcGood2 9 2" xfId="10401"/>
    <cellStyle name="SAPBEXexcGood2 9 3" xfId="10402"/>
    <cellStyle name="SAPBEXexcGood2_1Modelo Plantillas Mandato SISS Junio 09 entrega" xfId="10403"/>
    <cellStyle name="SAPBEXexcGood3" xfId="10404"/>
    <cellStyle name="SAPBEXexcGood3 10" xfId="10405"/>
    <cellStyle name="SAPBEXexcGood3 10 2" xfId="10406"/>
    <cellStyle name="SAPBEXexcGood3 10 3" xfId="10407"/>
    <cellStyle name="SAPBEXexcGood3 11" xfId="10408"/>
    <cellStyle name="SAPBEXexcGood3 11 2" xfId="10409"/>
    <cellStyle name="SAPBEXexcGood3 11 3" xfId="10410"/>
    <cellStyle name="SAPBEXexcGood3 12" xfId="10411"/>
    <cellStyle name="SAPBEXexcGood3 13" xfId="10412"/>
    <cellStyle name="SAPBEXexcGood3 2" xfId="10413"/>
    <cellStyle name="SAPBEXexcGood3 2 2" xfId="10414"/>
    <cellStyle name="SAPBEXexcGood3 2 3" xfId="10415"/>
    <cellStyle name="SAPBEXexcGood3 3" xfId="10416"/>
    <cellStyle name="SAPBEXexcGood3 3 2" xfId="10417"/>
    <cellStyle name="SAPBEXexcGood3 3 3" xfId="10418"/>
    <cellStyle name="SAPBEXexcGood3 4" xfId="10419"/>
    <cellStyle name="SAPBEXexcGood3 4 2" xfId="10420"/>
    <cellStyle name="SAPBEXexcGood3 4 3" xfId="10421"/>
    <cellStyle name="SAPBEXexcGood3 4 4" xfId="10422"/>
    <cellStyle name="SAPBEXexcGood3 5" xfId="10423"/>
    <cellStyle name="SAPBEXexcGood3 5 2" xfId="10424"/>
    <cellStyle name="SAPBEXexcGood3 5 3" xfId="10425"/>
    <cellStyle name="SAPBEXexcGood3 6" xfId="10426"/>
    <cellStyle name="SAPBEXexcGood3 6 2" xfId="10427"/>
    <cellStyle name="SAPBEXexcGood3 6 3" xfId="10428"/>
    <cellStyle name="SAPBEXexcGood3 7" xfId="10429"/>
    <cellStyle name="SAPBEXexcGood3 7 2" xfId="10430"/>
    <cellStyle name="SAPBEXexcGood3 7 3" xfId="10431"/>
    <cellStyle name="SAPBEXexcGood3 8" xfId="10432"/>
    <cellStyle name="SAPBEXexcGood3 8 2" xfId="10433"/>
    <cellStyle name="SAPBEXexcGood3 8 3" xfId="10434"/>
    <cellStyle name="SAPBEXexcGood3 9" xfId="10435"/>
    <cellStyle name="SAPBEXexcGood3 9 2" xfId="10436"/>
    <cellStyle name="SAPBEXexcGood3 9 3" xfId="10437"/>
    <cellStyle name="SAPBEXexcGood3_1Modelo Plantillas Mandato SISS Junio 09 entrega" xfId="10438"/>
    <cellStyle name="SAPBEXfilterDrill" xfId="10439"/>
    <cellStyle name="SAPBEXfilterDrill 10" xfId="10440"/>
    <cellStyle name="SAPBEXfilterDrill 10 2" xfId="10441"/>
    <cellStyle name="SAPBEXfilterDrill 10 3" xfId="10442"/>
    <cellStyle name="SAPBEXfilterDrill 11" xfId="10443"/>
    <cellStyle name="SAPBEXfilterDrill 11 2" xfId="10444"/>
    <cellStyle name="SAPBEXfilterDrill 11 3" xfId="10445"/>
    <cellStyle name="SAPBEXfilterDrill 12" xfId="10446"/>
    <cellStyle name="SAPBEXfilterDrill 13" xfId="10447"/>
    <cellStyle name="SAPBEXfilterDrill 2" xfId="10448"/>
    <cellStyle name="SAPBEXfilterDrill 2 2" xfId="10449"/>
    <cellStyle name="SAPBEXfilterDrill 2 3" xfId="10450"/>
    <cellStyle name="SAPBEXfilterDrill 3" xfId="10451"/>
    <cellStyle name="SAPBEXfilterDrill 3 2" xfId="10452"/>
    <cellStyle name="SAPBEXfilterDrill 3 3" xfId="10453"/>
    <cellStyle name="SAPBEXfilterDrill 4" xfId="10454"/>
    <cellStyle name="SAPBEXfilterDrill 4 2" xfId="10455"/>
    <cellStyle name="SAPBEXfilterDrill 4 3" xfId="10456"/>
    <cellStyle name="SAPBEXfilterDrill 4 4" xfId="10457"/>
    <cellStyle name="SAPBEXfilterDrill 5" xfId="10458"/>
    <cellStyle name="SAPBEXfilterDrill 5 2" xfId="10459"/>
    <cellStyle name="SAPBEXfilterDrill 5 3" xfId="10460"/>
    <cellStyle name="SAPBEXfilterDrill 6" xfId="10461"/>
    <cellStyle name="SAPBEXfilterDrill 6 2" xfId="10462"/>
    <cellStyle name="SAPBEXfilterDrill 6 3" xfId="10463"/>
    <cellStyle name="SAPBEXfilterDrill 7" xfId="10464"/>
    <cellStyle name="SAPBEXfilterDrill 7 2" xfId="10465"/>
    <cellStyle name="SAPBEXfilterDrill 7 3" xfId="10466"/>
    <cellStyle name="SAPBEXfilterDrill 8" xfId="10467"/>
    <cellStyle name="SAPBEXfilterDrill 8 2" xfId="10468"/>
    <cellStyle name="SAPBEXfilterDrill 8 3" xfId="10469"/>
    <cellStyle name="SAPBEXfilterDrill 9" xfId="10470"/>
    <cellStyle name="SAPBEXfilterDrill 9 2" xfId="10471"/>
    <cellStyle name="SAPBEXfilterDrill 9 3" xfId="10472"/>
    <cellStyle name="SAPBEXfilterDrill_1Modelo Plantillas Mandato SISS Junio 09 entrega" xfId="10473"/>
    <cellStyle name="SAPBEXfilterItem" xfId="10474"/>
    <cellStyle name="SAPBEXfilterItem 2" xfId="10475"/>
    <cellStyle name="SAPBEXfilterItem 2 2" xfId="10476"/>
    <cellStyle name="SAPBEXfilterItem 2_AECM 8909035321" xfId="10477"/>
    <cellStyle name="SAPBEXfilterItem 3" xfId="10478"/>
    <cellStyle name="SAPBEXfilterItem 4" xfId="10479"/>
    <cellStyle name="SAPBEXfilterItem_AECM 8909035321" xfId="10480"/>
    <cellStyle name="SAPBEXfilterText" xfId="10481"/>
    <cellStyle name="SAPBEXfilterText 10" xfId="10482"/>
    <cellStyle name="SAPBEXfilterText 11" xfId="10483"/>
    <cellStyle name="SAPBEXfilterText 12" xfId="10484"/>
    <cellStyle name="SAPBEXfilterText 2" xfId="10485"/>
    <cellStyle name="SAPBEXfilterText 2 2" xfId="10486"/>
    <cellStyle name="SAPBEXfilterText 2 3" xfId="10487"/>
    <cellStyle name="SAPBEXfilterText 2 4" xfId="10488"/>
    <cellStyle name="SAPBEXfilterText 2_AECM 8909035321" xfId="10489"/>
    <cellStyle name="SAPBEXfilterText 3" xfId="10490"/>
    <cellStyle name="SAPBEXfilterText 3 2" xfId="10491"/>
    <cellStyle name="SAPBEXfilterText 3 3" xfId="10492"/>
    <cellStyle name="SAPBEXfilterText 3 4" xfId="10493"/>
    <cellStyle name="SAPBEXfilterText 3_Plantilla Ppto" xfId="10494"/>
    <cellStyle name="SAPBEXfilterText 4" xfId="10495"/>
    <cellStyle name="SAPBEXfilterText 4 2" xfId="10496"/>
    <cellStyle name="SAPBEXfilterText 4 3" xfId="10497"/>
    <cellStyle name="SAPBEXfilterText 4 4" xfId="10498"/>
    <cellStyle name="SAPBEXfilterText 4_Plantilla Ppto" xfId="10499"/>
    <cellStyle name="SAPBEXfilterText 5" xfId="10500"/>
    <cellStyle name="SAPBEXfilterText 5 2" xfId="10501"/>
    <cellStyle name="SAPBEXfilterText 5 3" xfId="10502"/>
    <cellStyle name="SAPBEXfilterText 5 4" xfId="10503"/>
    <cellStyle name="SAPBEXfilterText 5_Plantilla Ppto" xfId="10504"/>
    <cellStyle name="SAPBEXfilterText 6" xfId="10505"/>
    <cellStyle name="SAPBEXfilterText 6 2" xfId="10506"/>
    <cellStyle name="SAPBEXfilterText 6 3" xfId="10507"/>
    <cellStyle name="SAPBEXfilterText 6 4" xfId="10508"/>
    <cellStyle name="SAPBEXfilterText 6_Plantilla Ppto" xfId="10509"/>
    <cellStyle name="SAPBEXfilterText 7" xfId="10510"/>
    <cellStyle name="SAPBEXfilterText 7 2" xfId="10511"/>
    <cellStyle name="SAPBEXfilterText 7 3" xfId="10512"/>
    <cellStyle name="SAPBEXfilterText 7 4" xfId="10513"/>
    <cellStyle name="SAPBEXfilterText 7_Plantilla Ppto" xfId="10514"/>
    <cellStyle name="SAPBEXfilterText 8" xfId="10515"/>
    <cellStyle name="SAPBEXfilterText 8 2" xfId="10516"/>
    <cellStyle name="SAPBEXfilterText 8 3" xfId="10517"/>
    <cellStyle name="SAPBEXfilterText 8 4" xfId="10518"/>
    <cellStyle name="SAPBEXfilterText 8_Plantilla Ppto" xfId="10519"/>
    <cellStyle name="SAPBEXfilterText 9" xfId="10520"/>
    <cellStyle name="SAPBEXfilterText_AECM 8909035321" xfId="10521"/>
    <cellStyle name="SAPBEXformats" xfId="10522"/>
    <cellStyle name="SAPBEXformats 10" xfId="10523"/>
    <cellStyle name="SAPBEXformats 10 2" xfId="10524"/>
    <cellStyle name="SAPBEXformats 10 3" xfId="10525"/>
    <cellStyle name="SAPBEXformats 11" xfId="10526"/>
    <cellStyle name="SAPBEXformats 11 2" xfId="10527"/>
    <cellStyle name="SAPBEXformats 11 3" xfId="10528"/>
    <cellStyle name="SAPBEXformats 12" xfId="10529"/>
    <cellStyle name="SAPBEXformats 13" xfId="10530"/>
    <cellStyle name="SAPBEXformats 2" xfId="10531"/>
    <cellStyle name="SAPBEXformats 2 2" xfId="10532"/>
    <cellStyle name="SAPBEXformats 2 3" xfId="10533"/>
    <cellStyle name="SAPBEXformats 3" xfId="10534"/>
    <cellStyle name="SAPBEXformats 3 2" xfId="10535"/>
    <cellStyle name="SAPBEXformats 3 3" xfId="10536"/>
    <cellStyle name="SAPBEXformats 4" xfId="10537"/>
    <cellStyle name="SAPBEXformats 4 2" xfId="10538"/>
    <cellStyle name="SAPBEXformats 4 3" xfId="10539"/>
    <cellStyle name="SAPBEXformats 4 4" xfId="10540"/>
    <cellStyle name="SAPBEXformats 5" xfId="10541"/>
    <cellStyle name="SAPBEXformats 5 2" xfId="10542"/>
    <cellStyle name="SAPBEXformats 5 3" xfId="10543"/>
    <cellStyle name="SAPBEXformats 6" xfId="10544"/>
    <cellStyle name="SAPBEXformats 6 2" xfId="10545"/>
    <cellStyle name="SAPBEXformats 6 3" xfId="10546"/>
    <cellStyle name="SAPBEXformats 7" xfId="10547"/>
    <cellStyle name="SAPBEXformats 7 2" xfId="10548"/>
    <cellStyle name="SAPBEXformats 7 3" xfId="10549"/>
    <cellStyle name="SAPBEXformats 8" xfId="10550"/>
    <cellStyle name="SAPBEXformats 8 2" xfId="10551"/>
    <cellStyle name="SAPBEXformats 8 3" xfId="10552"/>
    <cellStyle name="SAPBEXformats 9" xfId="10553"/>
    <cellStyle name="SAPBEXformats 9 2" xfId="10554"/>
    <cellStyle name="SAPBEXformats 9 3" xfId="10555"/>
    <cellStyle name="SAPBEXformats_1Modelo Plantillas Mandato SISS Junio 09 entrega" xfId="10556"/>
    <cellStyle name="SAPBEXheaderItem" xfId="10557"/>
    <cellStyle name="SAPBEXheaderItem 10" xfId="10558"/>
    <cellStyle name="SAPBEXheaderItem 10 2" xfId="10559"/>
    <cellStyle name="SAPBEXheaderItem 10 3" xfId="10560"/>
    <cellStyle name="SAPBEXheaderItem 10 4" xfId="10561"/>
    <cellStyle name="SAPBEXheaderItem 11" xfId="10562"/>
    <cellStyle name="SAPBEXheaderItem 11 2" xfId="10563"/>
    <cellStyle name="SAPBEXheaderItem 11 3" xfId="10564"/>
    <cellStyle name="SAPBEXheaderItem 11 4" xfId="10565"/>
    <cellStyle name="SAPBEXheaderItem 12" xfId="10566"/>
    <cellStyle name="SAPBEXheaderItem 13" xfId="10567"/>
    <cellStyle name="SAPBEXheaderItem 13 2" xfId="10568"/>
    <cellStyle name="SAPBEXheaderItem 2" xfId="10569"/>
    <cellStyle name="SAPBEXheaderItem 2 2" xfId="10570"/>
    <cellStyle name="SAPBEXheaderItem 2 3" xfId="10571"/>
    <cellStyle name="SAPBEXheaderItem 2 3 2" xfId="10572"/>
    <cellStyle name="SAPBEXheaderItem 2 4" xfId="10573"/>
    <cellStyle name="SAPBEXheaderItem 3" xfId="10574"/>
    <cellStyle name="SAPBEXheaderItem 3 2" xfId="10575"/>
    <cellStyle name="SAPBEXheaderItem 3 3" xfId="10576"/>
    <cellStyle name="SAPBEXheaderItem 3 4" xfId="10577"/>
    <cellStyle name="SAPBEXheaderItem 4" xfId="10578"/>
    <cellStyle name="SAPBEXheaderItem 4 2" xfId="10579"/>
    <cellStyle name="SAPBEXheaderItem 4 3" xfId="10580"/>
    <cellStyle name="SAPBEXheaderItem 4 4" xfId="10581"/>
    <cellStyle name="SAPBEXheaderItem 5" xfId="10582"/>
    <cellStyle name="SAPBEXheaderItem 5 2" xfId="10583"/>
    <cellStyle name="SAPBEXheaderItem 5 3" xfId="10584"/>
    <cellStyle name="SAPBEXheaderItem 5 4" xfId="10585"/>
    <cellStyle name="SAPBEXheaderItem 6" xfId="10586"/>
    <cellStyle name="SAPBEXheaderItem 6 2" xfId="10587"/>
    <cellStyle name="SAPBEXheaderItem 6 3" xfId="10588"/>
    <cellStyle name="SAPBEXheaderItem 6 4" xfId="10589"/>
    <cellStyle name="SAPBEXheaderItem 7" xfId="10590"/>
    <cellStyle name="SAPBEXheaderItem 7 2" xfId="10591"/>
    <cellStyle name="SAPBEXheaderItem 7 3" xfId="10592"/>
    <cellStyle name="SAPBEXheaderItem 7 4" xfId="10593"/>
    <cellStyle name="SAPBEXheaderItem 8" xfId="10594"/>
    <cellStyle name="SAPBEXheaderItem 8 2" xfId="10595"/>
    <cellStyle name="SAPBEXheaderItem 8 3" xfId="10596"/>
    <cellStyle name="SAPBEXheaderItem 8 4" xfId="10597"/>
    <cellStyle name="SAPBEXheaderItem 9" xfId="10598"/>
    <cellStyle name="SAPBEXheaderItem 9 2" xfId="10599"/>
    <cellStyle name="SAPBEXheaderItem 9 3" xfId="10600"/>
    <cellStyle name="SAPBEXheaderItem 9 4" xfId="10601"/>
    <cellStyle name="SAPBEXheaderItem_1Modelo Plantillas Mandato SISS Junio 09 entrega" xfId="10602"/>
    <cellStyle name="SAPBEXheaderText" xfId="10603"/>
    <cellStyle name="SAPBEXheaderText 10" xfId="10604"/>
    <cellStyle name="SAPBEXheaderText 10 2" xfId="10605"/>
    <cellStyle name="SAPBEXheaderText 10 3" xfId="10606"/>
    <cellStyle name="SAPBEXheaderText 10 4" xfId="10607"/>
    <cellStyle name="SAPBEXheaderText 11" xfId="10608"/>
    <cellStyle name="SAPBEXheaderText 11 2" xfId="10609"/>
    <cellStyle name="SAPBEXheaderText 11 3" xfId="10610"/>
    <cellStyle name="SAPBEXheaderText 11 4" xfId="10611"/>
    <cellStyle name="SAPBEXheaderText 12" xfId="10612"/>
    <cellStyle name="SAPBEXheaderText 13" xfId="10613"/>
    <cellStyle name="SAPBEXheaderText 13 2" xfId="10614"/>
    <cellStyle name="SAPBEXheaderText 2" xfId="10615"/>
    <cellStyle name="SAPBEXheaderText 2 2" xfId="10616"/>
    <cellStyle name="SAPBEXheaderText 2 3" xfId="10617"/>
    <cellStyle name="SAPBEXheaderText 2 3 2" xfId="10618"/>
    <cellStyle name="SAPBEXheaderText 2 4" xfId="10619"/>
    <cellStyle name="SAPBEXheaderText 3" xfId="10620"/>
    <cellStyle name="SAPBEXheaderText 3 2" xfId="10621"/>
    <cellStyle name="SAPBEXheaderText 3 3" xfId="10622"/>
    <cellStyle name="SAPBEXheaderText 3 4" xfId="10623"/>
    <cellStyle name="SAPBEXheaderText 4" xfId="10624"/>
    <cellStyle name="SAPBEXheaderText 4 2" xfId="10625"/>
    <cellStyle name="SAPBEXheaderText 4 3" xfId="10626"/>
    <cellStyle name="SAPBEXheaderText 4 4" xfId="10627"/>
    <cellStyle name="SAPBEXheaderText 5" xfId="10628"/>
    <cellStyle name="SAPBEXheaderText 5 2" xfId="10629"/>
    <cellStyle name="SAPBEXheaderText 5 3" xfId="10630"/>
    <cellStyle name="SAPBEXheaderText 5 4" xfId="10631"/>
    <cellStyle name="SAPBEXheaderText 6" xfId="10632"/>
    <cellStyle name="SAPBEXheaderText 6 2" xfId="10633"/>
    <cellStyle name="SAPBEXheaderText 6 3" xfId="10634"/>
    <cellStyle name="SAPBEXheaderText 6 4" xfId="10635"/>
    <cellStyle name="SAPBEXheaderText 7" xfId="10636"/>
    <cellStyle name="SAPBEXheaderText 7 2" xfId="10637"/>
    <cellStyle name="SAPBEXheaderText 7 3" xfId="10638"/>
    <cellStyle name="SAPBEXheaderText 7 4" xfId="10639"/>
    <cellStyle name="SAPBEXheaderText 8" xfId="10640"/>
    <cellStyle name="SAPBEXheaderText 8 2" xfId="10641"/>
    <cellStyle name="SAPBEXheaderText 8 3" xfId="10642"/>
    <cellStyle name="SAPBEXheaderText 8 4" xfId="10643"/>
    <cellStyle name="SAPBEXheaderText 9" xfId="10644"/>
    <cellStyle name="SAPBEXheaderText 9 2" xfId="10645"/>
    <cellStyle name="SAPBEXheaderText 9 3" xfId="10646"/>
    <cellStyle name="SAPBEXheaderText 9 4" xfId="10647"/>
    <cellStyle name="SAPBEXheaderText_1Modelo Plantillas Mandato SISS Junio 09 entrega" xfId="10648"/>
    <cellStyle name="SAPBEXHLevel0" xfId="10649"/>
    <cellStyle name="SAPBEXHLevel0 10" xfId="10650"/>
    <cellStyle name="SAPBEXHLevel0 10 2" xfId="10651"/>
    <cellStyle name="SAPBEXHLevel0 10 3" xfId="10652"/>
    <cellStyle name="SAPBEXHLevel0 10 4" xfId="10653"/>
    <cellStyle name="SAPBEXHLevel0 11" xfId="10654"/>
    <cellStyle name="SAPBEXHLevel0 11 2" xfId="10655"/>
    <cellStyle name="SAPBEXHLevel0 11 3" xfId="10656"/>
    <cellStyle name="SAPBEXHLevel0 11 4" xfId="10657"/>
    <cellStyle name="SAPBEXHLevel0 12" xfId="10658"/>
    <cellStyle name="SAPBEXHLevel0 13" xfId="10659"/>
    <cellStyle name="SAPBEXHLevel0 13 2" xfId="10660"/>
    <cellStyle name="SAPBEXHLevel0 14" xfId="10661"/>
    <cellStyle name="SAPBEXHLevel0 2" xfId="10662"/>
    <cellStyle name="SAPBEXHLevel0 2 2" xfId="10663"/>
    <cellStyle name="SAPBEXHLevel0 2 3" xfId="10664"/>
    <cellStyle name="SAPBEXHLevel0 2 3 2" xfId="10665"/>
    <cellStyle name="SAPBEXHLevel0 2 4" xfId="10666"/>
    <cellStyle name="SAPBEXHLevel0 3" xfId="10667"/>
    <cellStyle name="SAPBEXHLevel0 3 2" xfId="10668"/>
    <cellStyle name="SAPBEXHLevel0 3 3" xfId="10669"/>
    <cellStyle name="SAPBEXHLevel0 3 4" xfId="10670"/>
    <cellStyle name="SAPBEXHLevel0 4" xfId="10671"/>
    <cellStyle name="SAPBEXHLevel0 4 2" xfId="10672"/>
    <cellStyle name="SAPBEXHLevel0 4 3" xfId="10673"/>
    <cellStyle name="SAPBEXHLevel0 4 4" xfId="10674"/>
    <cellStyle name="SAPBEXHLevel0 5" xfId="10675"/>
    <cellStyle name="SAPBEXHLevel0 5 2" xfId="10676"/>
    <cellStyle name="SAPBEXHLevel0 5 3" xfId="10677"/>
    <cellStyle name="SAPBEXHLevel0 5 4" xfId="10678"/>
    <cellStyle name="SAPBEXHLevel0 6" xfId="10679"/>
    <cellStyle name="SAPBEXHLevel0 6 2" xfId="10680"/>
    <cellStyle name="SAPBEXHLevel0 6 3" xfId="10681"/>
    <cellStyle name="SAPBEXHLevel0 6 4" xfId="10682"/>
    <cellStyle name="SAPBEXHLevel0 7" xfId="10683"/>
    <cellStyle name="SAPBEXHLevel0 7 2" xfId="10684"/>
    <cellStyle name="SAPBEXHLevel0 7 3" xfId="10685"/>
    <cellStyle name="SAPBEXHLevel0 7 4" xfId="10686"/>
    <cellStyle name="SAPBEXHLevel0 8" xfId="10687"/>
    <cellStyle name="SAPBEXHLevel0 8 2" xfId="10688"/>
    <cellStyle name="SAPBEXHLevel0 8 3" xfId="10689"/>
    <cellStyle name="SAPBEXHLevel0 8 4" xfId="10690"/>
    <cellStyle name="SAPBEXHLevel0 9" xfId="10691"/>
    <cellStyle name="SAPBEXHLevel0 9 2" xfId="10692"/>
    <cellStyle name="SAPBEXHLevel0 9 3" xfId="10693"/>
    <cellStyle name="SAPBEXHLevel0 9 4" xfId="10694"/>
    <cellStyle name="SAPBEXHLevel0_1Modelo Plantillas Mandato SISS Junio 09 entrega" xfId="10695"/>
    <cellStyle name="SAPBEXHLevel0X" xfId="10696"/>
    <cellStyle name="SAPBEXHLevel0X 10" xfId="10697"/>
    <cellStyle name="SAPBEXHLevel0X 11" xfId="10698"/>
    <cellStyle name="SAPBEXHLevel0X 12" xfId="10699"/>
    <cellStyle name="SAPBEXHLevel0X 13" xfId="10700"/>
    <cellStyle name="SAPBEXHLevel0X 14" xfId="10701"/>
    <cellStyle name="SAPBEXHLevel0X 2" xfId="10702"/>
    <cellStyle name="SAPBEXHLevel0X 2 2" xfId="10703"/>
    <cellStyle name="SAPBEXHLevel0X 2 3" xfId="10704"/>
    <cellStyle name="SAPBEXHLevel0X 2 3 2" xfId="10705"/>
    <cellStyle name="SAPBEXHLevel0X 2 4" xfId="10706"/>
    <cellStyle name="SAPBEXHLevel0X 3" xfId="10707"/>
    <cellStyle name="SAPBEXHLevel0X 3 2" xfId="10708"/>
    <cellStyle name="SAPBEXHLevel0X 3 3" xfId="10709"/>
    <cellStyle name="SAPBEXHLevel0X 4" xfId="10710"/>
    <cellStyle name="SAPBEXHLevel0X 4 2" xfId="10711"/>
    <cellStyle name="SAPBEXHLevel0X 4 3" xfId="10712"/>
    <cellStyle name="SAPBEXHLevel0X 5" xfId="10713"/>
    <cellStyle name="SAPBEXHLevel0X 5 2" xfId="10714"/>
    <cellStyle name="SAPBEXHLevel0X 6" xfId="10715"/>
    <cellStyle name="SAPBEXHLevel0X 7" xfId="10716"/>
    <cellStyle name="SAPBEXHLevel0X 8" xfId="10717"/>
    <cellStyle name="SAPBEXHLevel0X 9" xfId="10718"/>
    <cellStyle name="SAPBEXHLevel0X_ IVA mes  Junio2010" xfId="10719"/>
    <cellStyle name="SAPBEXHLevel1" xfId="10720"/>
    <cellStyle name="SAPBEXHLevel1 10" xfId="10721"/>
    <cellStyle name="SAPBEXHLevel1 10 2" xfId="10722"/>
    <cellStyle name="SAPBEXHLevel1 10 3" xfId="10723"/>
    <cellStyle name="SAPBEXHLevel1 10 4" xfId="10724"/>
    <cellStyle name="SAPBEXHLevel1 11" xfId="10725"/>
    <cellStyle name="SAPBEXHLevel1 11 2" xfId="10726"/>
    <cellStyle name="SAPBEXHLevel1 11 3" xfId="10727"/>
    <cellStyle name="SAPBEXHLevel1 11 4" xfId="10728"/>
    <cellStyle name="SAPBEXHLevel1 12" xfId="10729"/>
    <cellStyle name="SAPBEXHLevel1 13" xfId="10730"/>
    <cellStyle name="SAPBEXHLevel1 13 2" xfId="10731"/>
    <cellStyle name="SAPBEXHLevel1 14" xfId="10732"/>
    <cellStyle name="SAPBEXHLevel1 2" xfId="10733"/>
    <cellStyle name="SAPBEXHLevel1 2 2" xfId="10734"/>
    <cellStyle name="SAPBEXHLevel1 2 3" xfId="10735"/>
    <cellStyle name="SAPBEXHLevel1 2 3 2" xfId="10736"/>
    <cellStyle name="SAPBEXHLevel1 2 4" xfId="10737"/>
    <cellStyle name="SAPBEXHLevel1 3" xfId="10738"/>
    <cellStyle name="SAPBEXHLevel1 3 2" xfId="10739"/>
    <cellStyle name="SAPBEXHLevel1 3 3" xfId="10740"/>
    <cellStyle name="SAPBEXHLevel1 3 4" xfId="10741"/>
    <cellStyle name="SAPBEXHLevel1 4" xfId="10742"/>
    <cellStyle name="SAPBEXHLevel1 4 2" xfId="10743"/>
    <cellStyle name="SAPBEXHLevel1 4 3" xfId="10744"/>
    <cellStyle name="SAPBEXHLevel1 4 4" xfId="10745"/>
    <cellStyle name="SAPBEXHLevel1 5" xfId="10746"/>
    <cellStyle name="SAPBEXHLevel1 5 2" xfId="10747"/>
    <cellStyle name="SAPBEXHLevel1 5 3" xfId="10748"/>
    <cellStyle name="SAPBEXHLevel1 5 4" xfId="10749"/>
    <cellStyle name="SAPBEXHLevel1 6" xfId="10750"/>
    <cellStyle name="SAPBEXHLevel1 6 2" xfId="10751"/>
    <cellStyle name="SAPBEXHLevel1 6 3" xfId="10752"/>
    <cellStyle name="SAPBEXHLevel1 6 4" xfId="10753"/>
    <cellStyle name="SAPBEXHLevel1 7" xfId="10754"/>
    <cellStyle name="SAPBEXHLevel1 7 2" xfId="10755"/>
    <cellStyle name="SAPBEXHLevel1 7 3" xfId="10756"/>
    <cellStyle name="SAPBEXHLevel1 7 4" xfId="10757"/>
    <cellStyle name="SAPBEXHLevel1 8" xfId="10758"/>
    <cellStyle name="SAPBEXHLevel1 8 2" xfId="10759"/>
    <cellStyle name="SAPBEXHLevel1 8 3" xfId="10760"/>
    <cellStyle name="SAPBEXHLevel1 8 4" xfId="10761"/>
    <cellStyle name="SAPBEXHLevel1 9" xfId="10762"/>
    <cellStyle name="SAPBEXHLevel1 9 2" xfId="10763"/>
    <cellStyle name="SAPBEXHLevel1 9 3" xfId="10764"/>
    <cellStyle name="SAPBEXHLevel1 9 4" xfId="10765"/>
    <cellStyle name="SAPBEXHLevel1_1Modelo Plantillas Mandato SISS Junio 09 entrega" xfId="10766"/>
    <cellStyle name="SAPBEXHLevel1X" xfId="10767"/>
    <cellStyle name="SAPBEXHLevel1X 10" xfId="10768"/>
    <cellStyle name="SAPBEXHLevel1X 11" xfId="10769"/>
    <cellStyle name="SAPBEXHLevel1X 12" xfId="10770"/>
    <cellStyle name="SAPBEXHLevel1X 13" xfId="10771"/>
    <cellStyle name="SAPBEXHLevel1X 14" xfId="10772"/>
    <cellStyle name="SAPBEXHLevel1X 2" xfId="10773"/>
    <cellStyle name="SAPBEXHLevel1X 2 2" xfId="10774"/>
    <cellStyle name="SAPBEXHLevel1X 2 3" xfId="10775"/>
    <cellStyle name="SAPBEXHLevel1X 2 3 2" xfId="10776"/>
    <cellStyle name="SAPBEXHLevel1X 2 4" xfId="10777"/>
    <cellStyle name="SAPBEXHLevel1X 3" xfId="10778"/>
    <cellStyle name="SAPBEXHLevel1X 3 2" xfId="10779"/>
    <cellStyle name="SAPBEXHLevel1X 3 3" xfId="10780"/>
    <cellStyle name="SAPBEXHLevel1X 4" xfId="10781"/>
    <cellStyle name="SAPBEXHLevel1X 4 2" xfId="10782"/>
    <cellStyle name="SAPBEXHLevel1X 4 3" xfId="10783"/>
    <cellStyle name="SAPBEXHLevel1X 5" xfId="10784"/>
    <cellStyle name="SAPBEXHLevel1X 5 2" xfId="10785"/>
    <cellStyle name="SAPBEXHLevel1X 6" xfId="10786"/>
    <cellStyle name="SAPBEXHLevel1X 7" xfId="10787"/>
    <cellStyle name="SAPBEXHLevel1X 8" xfId="10788"/>
    <cellStyle name="SAPBEXHLevel1X 9" xfId="10789"/>
    <cellStyle name="SAPBEXHLevel1X_ IVA mes  Junio2010" xfId="10790"/>
    <cellStyle name="SAPBEXHLevel2" xfId="10791"/>
    <cellStyle name="SAPBEXHLevel2 10" xfId="10792"/>
    <cellStyle name="SAPBEXHLevel2 10 2" xfId="10793"/>
    <cellStyle name="SAPBEXHLevel2 10 3" xfId="10794"/>
    <cellStyle name="SAPBEXHLevel2 10 4" xfId="10795"/>
    <cellStyle name="SAPBEXHLevel2 11" xfId="10796"/>
    <cellStyle name="SAPBEXHLevel2 11 2" xfId="10797"/>
    <cellStyle name="SAPBEXHLevel2 11 3" xfId="10798"/>
    <cellStyle name="SAPBEXHLevel2 11 4" xfId="10799"/>
    <cellStyle name="SAPBEXHLevel2 12" xfId="10800"/>
    <cellStyle name="SAPBEXHLevel2 13" xfId="10801"/>
    <cellStyle name="SAPBEXHLevel2 13 2" xfId="10802"/>
    <cellStyle name="SAPBEXHLevel2 14" xfId="10803"/>
    <cellStyle name="SAPBEXHLevel2 2" xfId="10804"/>
    <cellStyle name="SAPBEXHLevel2 2 2" xfId="10805"/>
    <cellStyle name="SAPBEXHLevel2 2 3" xfId="10806"/>
    <cellStyle name="SAPBEXHLevel2 2 3 2" xfId="10807"/>
    <cellStyle name="SAPBEXHLevel2 2 4" xfId="10808"/>
    <cellStyle name="SAPBEXHLevel2 3" xfId="10809"/>
    <cellStyle name="SAPBEXHLevel2 3 2" xfId="10810"/>
    <cellStyle name="SAPBEXHLevel2 3 3" xfId="10811"/>
    <cellStyle name="SAPBEXHLevel2 3 4" xfId="10812"/>
    <cellStyle name="SAPBEXHLevel2 4" xfId="10813"/>
    <cellStyle name="SAPBEXHLevel2 4 2" xfId="10814"/>
    <cellStyle name="SAPBEXHLevel2 4 3" xfId="10815"/>
    <cellStyle name="SAPBEXHLevel2 4 4" xfId="10816"/>
    <cellStyle name="SAPBEXHLevel2 5" xfId="10817"/>
    <cellStyle name="SAPBEXHLevel2 5 2" xfId="10818"/>
    <cellStyle name="SAPBEXHLevel2 5 3" xfId="10819"/>
    <cellStyle name="SAPBEXHLevel2 5 4" xfId="10820"/>
    <cellStyle name="SAPBEXHLevel2 6" xfId="10821"/>
    <cellStyle name="SAPBEXHLevel2 6 2" xfId="10822"/>
    <cellStyle name="SAPBEXHLevel2 6 3" xfId="10823"/>
    <cellStyle name="SAPBEXHLevel2 6 4" xfId="10824"/>
    <cellStyle name="SAPBEXHLevel2 7" xfId="10825"/>
    <cellStyle name="SAPBEXHLevel2 7 2" xfId="10826"/>
    <cellStyle name="SAPBEXHLevel2 7 3" xfId="10827"/>
    <cellStyle name="SAPBEXHLevel2 7 4" xfId="10828"/>
    <cellStyle name="SAPBEXHLevel2 8" xfId="10829"/>
    <cellStyle name="SAPBEXHLevel2 8 2" xfId="10830"/>
    <cellStyle name="SAPBEXHLevel2 8 3" xfId="10831"/>
    <cellStyle name="SAPBEXHLevel2 8 4" xfId="10832"/>
    <cellStyle name="SAPBEXHLevel2 9" xfId="10833"/>
    <cellStyle name="SAPBEXHLevel2 9 2" xfId="10834"/>
    <cellStyle name="SAPBEXHLevel2 9 3" xfId="10835"/>
    <cellStyle name="SAPBEXHLevel2 9 4" xfId="10836"/>
    <cellStyle name="SAPBEXHLevel2_1Modelo Plantillas Mandato SISS Junio 09 entrega" xfId="10837"/>
    <cellStyle name="SAPBEXHLevel2X" xfId="10838"/>
    <cellStyle name="SAPBEXHLevel2X 10" xfId="10839"/>
    <cellStyle name="SAPBEXHLevel2X 11" xfId="10840"/>
    <cellStyle name="SAPBEXHLevel2X 12" xfId="10841"/>
    <cellStyle name="SAPBEXHLevel2X 13" xfId="10842"/>
    <cellStyle name="SAPBEXHLevel2X 14" xfId="10843"/>
    <cellStyle name="SAPBEXHLevel2X 2" xfId="10844"/>
    <cellStyle name="SAPBEXHLevel2X 2 2" xfId="10845"/>
    <cellStyle name="SAPBEXHLevel2X 2 3" xfId="10846"/>
    <cellStyle name="SAPBEXHLevel2X 2 3 2" xfId="10847"/>
    <cellStyle name="SAPBEXHLevel2X 2 4" xfId="10848"/>
    <cellStyle name="SAPBEXHLevel2X 3" xfId="10849"/>
    <cellStyle name="SAPBEXHLevel2X 3 2" xfId="10850"/>
    <cellStyle name="SAPBEXHLevel2X 3 3" xfId="10851"/>
    <cellStyle name="SAPBEXHLevel2X 4" xfId="10852"/>
    <cellStyle name="SAPBEXHLevel2X 4 2" xfId="10853"/>
    <cellStyle name="SAPBEXHLevel2X 4 3" xfId="10854"/>
    <cellStyle name="SAPBEXHLevel2X 5" xfId="10855"/>
    <cellStyle name="SAPBEXHLevel2X 5 2" xfId="10856"/>
    <cellStyle name="SAPBEXHLevel2X 6" xfId="10857"/>
    <cellStyle name="SAPBEXHLevel2X 7" xfId="10858"/>
    <cellStyle name="SAPBEXHLevel2X 8" xfId="10859"/>
    <cellStyle name="SAPBEXHLevel2X 9" xfId="10860"/>
    <cellStyle name="SAPBEXHLevel2X_ IVA mes  Junio2010" xfId="10861"/>
    <cellStyle name="SAPBEXHLevel3" xfId="10862"/>
    <cellStyle name="SAPBEXHLevel3 10" xfId="10863"/>
    <cellStyle name="SAPBEXHLevel3 10 2" xfId="10864"/>
    <cellStyle name="SAPBEXHLevel3 10 3" xfId="10865"/>
    <cellStyle name="SAPBEXHLevel3 10 4" xfId="10866"/>
    <cellStyle name="SAPBEXHLevel3 11" xfId="10867"/>
    <cellStyle name="SAPBEXHLevel3 11 2" xfId="10868"/>
    <cellStyle name="SAPBEXHLevel3 11 3" xfId="10869"/>
    <cellStyle name="SAPBEXHLevel3 11 4" xfId="10870"/>
    <cellStyle name="SAPBEXHLevel3 12" xfId="10871"/>
    <cellStyle name="SAPBEXHLevel3 13" xfId="10872"/>
    <cellStyle name="SAPBEXHLevel3 13 2" xfId="10873"/>
    <cellStyle name="SAPBEXHLevel3 14" xfId="10874"/>
    <cellStyle name="SAPBEXHLevel3 2" xfId="10875"/>
    <cellStyle name="SAPBEXHLevel3 2 2" xfId="10876"/>
    <cellStyle name="SAPBEXHLevel3 2 3" xfId="10877"/>
    <cellStyle name="SAPBEXHLevel3 2 3 2" xfId="10878"/>
    <cellStyle name="SAPBEXHLevel3 2 4" xfId="10879"/>
    <cellStyle name="SAPBEXHLevel3 3" xfId="10880"/>
    <cellStyle name="SAPBEXHLevel3 3 2" xfId="10881"/>
    <cellStyle name="SAPBEXHLevel3 3 3" xfId="10882"/>
    <cellStyle name="SAPBEXHLevel3 3 4" xfId="10883"/>
    <cellStyle name="SAPBEXHLevel3 4" xfId="10884"/>
    <cellStyle name="SAPBEXHLevel3 4 2" xfId="10885"/>
    <cellStyle name="SAPBEXHLevel3 4 3" xfId="10886"/>
    <cellStyle name="SAPBEXHLevel3 4 4" xfId="10887"/>
    <cellStyle name="SAPBEXHLevel3 5" xfId="10888"/>
    <cellStyle name="SAPBEXHLevel3 5 2" xfId="10889"/>
    <cellStyle name="SAPBEXHLevel3 5 3" xfId="10890"/>
    <cellStyle name="SAPBEXHLevel3 5 4" xfId="10891"/>
    <cellStyle name="SAPBEXHLevel3 6" xfId="10892"/>
    <cellStyle name="SAPBEXHLevel3 6 2" xfId="10893"/>
    <cellStyle name="SAPBEXHLevel3 6 3" xfId="10894"/>
    <cellStyle name="SAPBEXHLevel3 6 4" xfId="10895"/>
    <cellStyle name="SAPBEXHLevel3 7" xfId="10896"/>
    <cellStyle name="SAPBEXHLevel3 7 2" xfId="10897"/>
    <cellStyle name="SAPBEXHLevel3 7 3" xfId="10898"/>
    <cellStyle name="SAPBEXHLevel3 7 4" xfId="10899"/>
    <cellStyle name="SAPBEXHLevel3 8" xfId="10900"/>
    <cellStyle name="SAPBEXHLevel3 8 2" xfId="10901"/>
    <cellStyle name="SAPBEXHLevel3 8 3" xfId="10902"/>
    <cellStyle name="SAPBEXHLevel3 8 4" xfId="10903"/>
    <cellStyle name="SAPBEXHLevel3 9" xfId="10904"/>
    <cellStyle name="SAPBEXHLevel3 9 2" xfId="10905"/>
    <cellStyle name="SAPBEXHLevel3 9 3" xfId="10906"/>
    <cellStyle name="SAPBEXHLevel3 9 4" xfId="10907"/>
    <cellStyle name="SAPBEXHLevel3_1Modelo Plantillas Mandato SISS Junio 09 entrega" xfId="10908"/>
    <cellStyle name="SAPBEXHLevel3X" xfId="10909"/>
    <cellStyle name="SAPBEXHLevel3X 10" xfId="10910"/>
    <cellStyle name="SAPBEXHLevel3X 11" xfId="10911"/>
    <cellStyle name="SAPBEXHLevel3X 12" xfId="10912"/>
    <cellStyle name="SAPBEXHLevel3X 13" xfId="10913"/>
    <cellStyle name="SAPBEXHLevel3X 14" xfId="10914"/>
    <cellStyle name="SAPBEXHLevel3X 2" xfId="10915"/>
    <cellStyle name="SAPBEXHLevel3X 2 2" xfId="10916"/>
    <cellStyle name="SAPBEXHLevel3X 2 3" xfId="10917"/>
    <cellStyle name="SAPBEXHLevel3X 2 3 2" xfId="10918"/>
    <cellStyle name="SAPBEXHLevel3X 2 4" xfId="10919"/>
    <cellStyle name="SAPBEXHLevel3X 3" xfId="10920"/>
    <cellStyle name="SAPBEXHLevel3X 3 2" xfId="10921"/>
    <cellStyle name="SAPBEXHLevel3X 3 3" xfId="10922"/>
    <cellStyle name="SAPBEXHLevel3X 4" xfId="10923"/>
    <cellStyle name="SAPBEXHLevel3X 4 2" xfId="10924"/>
    <cellStyle name="SAPBEXHLevel3X 4 3" xfId="10925"/>
    <cellStyle name="SAPBEXHLevel3X 5" xfId="10926"/>
    <cellStyle name="SAPBEXHLevel3X 5 2" xfId="10927"/>
    <cellStyle name="SAPBEXHLevel3X 6" xfId="10928"/>
    <cellStyle name="SAPBEXHLevel3X 7" xfId="10929"/>
    <cellStyle name="SAPBEXHLevel3X 8" xfId="10930"/>
    <cellStyle name="SAPBEXHLevel3X 9" xfId="10931"/>
    <cellStyle name="SAPBEXHLevel3X_ IVA mes  Junio2010" xfId="10932"/>
    <cellStyle name="SAPBEXinputData" xfId="10933"/>
    <cellStyle name="SAPBEXinputData 10" xfId="10934"/>
    <cellStyle name="SAPBEXinputData 11" xfId="10935"/>
    <cellStyle name="SAPBEXinputData 12" xfId="10936"/>
    <cellStyle name="SAPBEXinputData 13" xfId="10937"/>
    <cellStyle name="SAPBEXinputData 14" xfId="10938"/>
    <cellStyle name="SAPBEXinputData 2" xfId="10939"/>
    <cellStyle name="SAPBEXinputData 2 2" xfId="10940"/>
    <cellStyle name="SAPBEXinputData 2 3" xfId="10941"/>
    <cellStyle name="SAPBEXinputData 2 3 2" xfId="10942"/>
    <cellStyle name="SAPBEXinputData 2 4" xfId="10943"/>
    <cellStyle name="SAPBEXinputData 2_AECM 8909035321" xfId="10944"/>
    <cellStyle name="SAPBEXinputData 3" xfId="10945"/>
    <cellStyle name="SAPBEXinputData 3 2" xfId="10946"/>
    <cellStyle name="SAPBEXinputData 3 3" xfId="10947"/>
    <cellStyle name="SAPBEXinputData 4" xfId="10948"/>
    <cellStyle name="SAPBEXinputData 4 2" xfId="10949"/>
    <cellStyle name="SAPBEXinputData 4 3" xfId="10950"/>
    <cellStyle name="SAPBEXinputData 5" xfId="10951"/>
    <cellStyle name="SAPBEXinputData 5 2" xfId="10952"/>
    <cellStyle name="SAPBEXinputData 6" xfId="10953"/>
    <cellStyle name="SAPBEXinputData 7" xfId="10954"/>
    <cellStyle name="SAPBEXinputData 8" xfId="10955"/>
    <cellStyle name="SAPBEXinputData 9" xfId="10956"/>
    <cellStyle name="SAPBEXinputData_ IVA mes  Junio2010" xfId="10957"/>
    <cellStyle name="SAPBEXItemHeader" xfId="10958"/>
    <cellStyle name="SAPBEXItemHeader 2" xfId="10959"/>
    <cellStyle name="SAPBEXresData" xfId="10960"/>
    <cellStyle name="SAPBEXresData 2" xfId="10961"/>
    <cellStyle name="SAPBEXresData 3" xfId="10962"/>
    <cellStyle name="SAPBEXresData_AECM 8909035321" xfId="10963"/>
    <cellStyle name="SAPBEXresDataEmph" xfId="10964"/>
    <cellStyle name="SAPBEXresDataEmph 2" xfId="10965"/>
    <cellStyle name="SAPBEXresDataEmph 2 2" xfId="10966"/>
    <cellStyle name="SAPBEXresDataEmph 2 3" xfId="10967"/>
    <cellStyle name="SAPBEXresDataEmph 3" xfId="10968"/>
    <cellStyle name="SAPBEXresDataEmph 3 2" xfId="10969"/>
    <cellStyle name="SAPBEXresDataEmph 4" xfId="10970"/>
    <cellStyle name="SAPBEXresDataEmph_AECM 8909035321" xfId="10971"/>
    <cellStyle name="SAPBEXresItem" xfId="10972"/>
    <cellStyle name="SAPBEXresItem 2" xfId="10973"/>
    <cellStyle name="SAPBEXresItem 2 2" xfId="10974"/>
    <cellStyle name="SAPBEXresItem 2 3" xfId="10975"/>
    <cellStyle name="SAPBEXresItem 3" xfId="10976"/>
    <cellStyle name="SAPBEXresItem 4" xfId="10977"/>
    <cellStyle name="SAPBEXresItem 5" xfId="10978"/>
    <cellStyle name="SAPBEXresItem 6" xfId="10979"/>
    <cellStyle name="SAPBEXresItem_AECM 8909035321" xfId="10980"/>
    <cellStyle name="SAPBEXresItemX" xfId="10981"/>
    <cellStyle name="SAPBEXresItemX 2" xfId="10982"/>
    <cellStyle name="SAPBEXresItemX 2 2" xfId="10983"/>
    <cellStyle name="SAPBEXresItemX 2 3" xfId="10984"/>
    <cellStyle name="SAPBEXresItemX 3" xfId="10985"/>
    <cellStyle name="SAPBEXresItemX 4" xfId="10986"/>
    <cellStyle name="SAPBEXresItemX 5" xfId="10987"/>
    <cellStyle name="SAPBEXresItemX 6" xfId="10988"/>
    <cellStyle name="SAPBEXresItemX 7" xfId="10989"/>
    <cellStyle name="SAPBEXresItemX_AECM 8909035321" xfId="10990"/>
    <cellStyle name="SAPBEXstdData" xfId="10991"/>
    <cellStyle name="SAPBEXstdData 10" xfId="10992"/>
    <cellStyle name="SAPBEXstdData 10 2" xfId="10993"/>
    <cellStyle name="SAPBEXstdData 10 3" xfId="10994"/>
    <cellStyle name="SAPBEXstdData 100" xfId="10995"/>
    <cellStyle name="SAPBEXstdData 11" xfId="10996"/>
    <cellStyle name="SAPBEXstdData 11 2" xfId="10997"/>
    <cellStyle name="SAPBEXstdData 11 3" xfId="10998"/>
    <cellStyle name="SAPBEXstdData 12" xfId="10999"/>
    <cellStyle name="SAPBEXstdData 13" xfId="11000"/>
    <cellStyle name="SAPBEXstdData 2" xfId="11001"/>
    <cellStyle name="SAPBEXstdData 2 2" xfId="11002"/>
    <cellStyle name="SAPBEXstdData 2 3" xfId="11003"/>
    <cellStyle name="SAPBEXstdData 2 3 2" xfId="11004"/>
    <cellStyle name="SAPBEXstdData 3" xfId="11005"/>
    <cellStyle name="SAPBEXstdData 3 2" xfId="11006"/>
    <cellStyle name="SAPBEXstdData 3 3" xfId="11007"/>
    <cellStyle name="SAPBEXstdData 3 4" xfId="11008"/>
    <cellStyle name="SAPBEXstdData 4" xfId="11009"/>
    <cellStyle name="SAPBEXstdData 4 2" xfId="11010"/>
    <cellStyle name="SAPBEXstdData 4 3" xfId="11011"/>
    <cellStyle name="SAPBEXstdData 4 4" xfId="11012"/>
    <cellStyle name="SAPBEXstdData 5" xfId="11013"/>
    <cellStyle name="SAPBEXstdData 5 2" xfId="11014"/>
    <cellStyle name="SAPBEXstdData 5 3" xfId="11015"/>
    <cellStyle name="SAPBEXstdData 5 4" xfId="11016"/>
    <cellStyle name="SAPBEXstdData 6" xfId="11017"/>
    <cellStyle name="SAPBEXstdData 6 2" xfId="11018"/>
    <cellStyle name="SAPBEXstdData 6 3" xfId="11019"/>
    <cellStyle name="SAPBEXstdData 6 4" xfId="11020"/>
    <cellStyle name="SAPBEXstdData 7" xfId="11021"/>
    <cellStyle name="SAPBEXstdData 7 2" xfId="11022"/>
    <cellStyle name="SAPBEXstdData 7 3" xfId="11023"/>
    <cellStyle name="SAPBEXstdData 8" xfId="11024"/>
    <cellStyle name="SAPBEXstdData 8 2" xfId="11025"/>
    <cellStyle name="SAPBEXstdData 8 3" xfId="11026"/>
    <cellStyle name="SAPBEXstdData 9" xfId="11027"/>
    <cellStyle name="SAPBEXstdData 9 2" xfId="11028"/>
    <cellStyle name="SAPBEXstdData 9 3" xfId="11029"/>
    <cellStyle name="SAPBEXstdData_1Modelo Plantillas Mandato SISS Junio 09 entrega" xfId="11030"/>
    <cellStyle name="SAPBEXstdDataEmph" xfId="11031"/>
    <cellStyle name="SAPBEXstdDataEmph 2" xfId="11032"/>
    <cellStyle name="SAPBEXstdDataEmph 2 2" xfId="11033"/>
    <cellStyle name="SAPBEXstdDataEmph 2 3" xfId="11034"/>
    <cellStyle name="SAPBEXstdDataEmph 3" xfId="11035"/>
    <cellStyle name="SAPBEXstdDataEmph 3 2" xfId="11036"/>
    <cellStyle name="SAPBEXstdDataEmph 4" xfId="11037"/>
    <cellStyle name="SAPBEXstdDataEmph 5" xfId="11038"/>
    <cellStyle name="SAPBEXstdDataEmph 6" xfId="11039"/>
    <cellStyle name="SAPBEXstdDataEmph_AECM 8909035321" xfId="11040"/>
    <cellStyle name="SAPBEXstdItem" xfId="11041"/>
    <cellStyle name="SAPBEXstdItem 10" xfId="11042"/>
    <cellStyle name="SAPBEXstdItem 10 2" xfId="11043"/>
    <cellStyle name="SAPBEXstdItem 10 3" xfId="11044"/>
    <cellStyle name="SAPBEXstdItem 100" xfId="11045"/>
    <cellStyle name="SAPBEXstdItem 11" xfId="11046"/>
    <cellStyle name="SAPBEXstdItem 11 2" xfId="11047"/>
    <cellStyle name="SAPBEXstdItem 11 3" xfId="11048"/>
    <cellStyle name="SAPBEXstdItem 12" xfId="11049"/>
    <cellStyle name="SAPBEXstdItem 13" xfId="11050"/>
    <cellStyle name="SAPBEXstdItem 2" xfId="11051"/>
    <cellStyle name="SAPBEXstdItem 2 2" xfId="11052"/>
    <cellStyle name="SAPBEXstdItem 2 3" xfId="11053"/>
    <cellStyle name="SAPBEXstdItem 2 3 2" xfId="11054"/>
    <cellStyle name="SAPBEXstdItem 2_AECM 8909035321" xfId="11055"/>
    <cellStyle name="SAPBEXstdItem 3" xfId="11056"/>
    <cellStyle name="SAPBEXstdItem 3 2" xfId="11057"/>
    <cellStyle name="SAPBEXstdItem 3 3" xfId="11058"/>
    <cellStyle name="SAPBEXstdItem 4" xfId="11059"/>
    <cellStyle name="SAPBEXstdItem 4 2" xfId="11060"/>
    <cellStyle name="SAPBEXstdItem 4 3" xfId="11061"/>
    <cellStyle name="SAPBEXstdItem 4 4" xfId="11062"/>
    <cellStyle name="SAPBEXstdItem 5" xfId="11063"/>
    <cellStyle name="SAPBEXstdItem 5 2" xfId="11064"/>
    <cellStyle name="SAPBEXstdItem 5 3" xfId="11065"/>
    <cellStyle name="SAPBEXstdItem 5 4" xfId="11066"/>
    <cellStyle name="SAPBEXstdItem 6" xfId="11067"/>
    <cellStyle name="SAPBEXstdItem 6 2" xfId="11068"/>
    <cellStyle name="SAPBEXstdItem 6 3" xfId="11069"/>
    <cellStyle name="SAPBEXstdItem 6 4" xfId="11070"/>
    <cellStyle name="SAPBEXstdItem 7" xfId="11071"/>
    <cellStyle name="SAPBEXstdItem 7 2" xfId="11072"/>
    <cellStyle name="SAPBEXstdItem 7 3" xfId="11073"/>
    <cellStyle name="SAPBEXstdItem 8" xfId="11074"/>
    <cellStyle name="SAPBEXstdItem 8 2" xfId="11075"/>
    <cellStyle name="SAPBEXstdItem 8 3" xfId="11076"/>
    <cellStyle name="SAPBEXstdItem 9" xfId="11077"/>
    <cellStyle name="SAPBEXstdItem 9 2" xfId="11078"/>
    <cellStyle name="SAPBEXstdItem 9 3" xfId="11079"/>
    <cellStyle name="SAPBEXstdItem_1Modelo Plantillas Mandato SISS Junio 09 entrega" xfId="11080"/>
    <cellStyle name="SAPBEXstdItemX" xfId="11081"/>
    <cellStyle name="SAPBEXstdItemX 2" xfId="11082"/>
    <cellStyle name="SAPBEXstdItemX 2 2" xfId="11083"/>
    <cellStyle name="SAPBEXstdItemX 2 3" xfId="11084"/>
    <cellStyle name="SAPBEXstdItemX 3" xfId="11085"/>
    <cellStyle name="SAPBEXstdItemX 4" xfId="11086"/>
    <cellStyle name="SAPBEXstdItemX 5" xfId="11087"/>
    <cellStyle name="SAPBEXstdItemX 6" xfId="11088"/>
    <cellStyle name="SAPBEXstdItemX 7" xfId="11089"/>
    <cellStyle name="SAPBEXstdItemX_AECM 8909035321" xfId="11090"/>
    <cellStyle name="SAPBEXtitle" xfId="11091"/>
    <cellStyle name="SAPBEXtitle 10" xfId="11092"/>
    <cellStyle name="SAPBEXtitle 11" xfId="11093"/>
    <cellStyle name="SAPBEXtitle 12" xfId="11094"/>
    <cellStyle name="SAPBEXtitle 13" xfId="11095"/>
    <cellStyle name="SAPBEXtitle 14" xfId="11096"/>
    <cellStyle name="SAPBEXtitle 15" xfId="11097"/>
    <cellStyle name="SAPBEXtitle 2" xfId="11098"/>
    <cellStyle name="SAPBEXtitle 2 2" xfId="11099"/>
    <cellStyle name="SAPBEXtitle 2 3" xfId="11100"/>
    <cellStyle name="SAPBEXtitle 2 4" xfId="11101"/>
    <cellStyle name="SAPBEXtitle 2_Plantilla Ppto" xfId="11102"/>
    <cellStyle name="SAPBEXtitle 3" xfId="11103"/>
    <cellStyle name="SAPBEXtitle 3 2" xfId="11104"/>
    <cellStyle name="SAPBEXtitle 3 3" xfId="11105"/>
    <cellStyle name="SAPBEXtitle 3 4" xfId="11106"/>
    <cellStyle name="SAPBEXtitle 3_Plantilla Ppto" xfId="11107"/>
    <cellStyle name="SAPBEXtitle 4" xfId="11108"/>
    <cellStyle name="SAPBEXtitle 4 2" xfId="11109"/>
    <cellStyle name="SAPBEXtitle 4 3" xfId="11110"/>
    <cellStyle name="SAPBEXtitle 4 4" xfId="11111"/>
    <cellStyle name="SAPBEXtitle 4_Plantilla Ppto" xfId="11112"/>
    <cellStyle name="SAPBEXtitle 5" xfId="11113"/>
    <cellStyle name="SAPBEXtitle 5 2" xfId="11114"/>
    <cellStyle name="SAPBEXtitle 5 3" xfId="11115"/>
    <cellStyle name="SAPBEXtitle 5 4" xfId="11116"/>
    <cellStyle name="SAPBEXtitle 5_Plantilla Ppto" xfId="11117"/>
    <cellStyle name="SAPBEXtitle 6" xfId="11118"/>
    <cellStyle name="SAPBEXtitle 6 2" xfId="11119"/>
    <cellStyle name="SAPBEXtitle 6 3" xfId="11120"/>
    <cellStyle name="SAPBEXtitle 6 4" xfId="11121"/>
    <cellStyle name="SAPBEXtitle 6_Plantilla Ppto" xfId="11122"/>
    <cellStyle name="SAPBEXtitle 7" xfId="11123"/>
    <cellStyle name="SAPBEXtitle 7 2" xfId="11124"/>
    <cellStyle name="SAPBEXtitle 7 3" xfId="11125"/>
    <cellStyle name="SAPBEXtitle 7 4" xfId="11126"/>
    <cellStyle name="SAPBEXtitle 7_Plantilla Ppto" xfId="11127"/>
    <cellStyle name="SAPBEXtitle 8" xfId="11128"/>
    <cellStyle name="SAPBEXtitle 8 2" xfId="11129"/>
    <cellStyle name="SAPBEXtitle 8 3" xfId="11130"/>
    <cellStyle name="SAPBEXtitle 8 4" xfId="11131"/>
    <cellStyle name="SAPBEXtitle 8_Plantilla Ppto" xfId="11132"/>
    <cellStyle name="SAPBEXtitle 9" xfId="11133"/>
    <cellStyle name="SAPBEXtitle_AECM 8909035321" xfId="11134"/>
    <cellStyle name="SAPBEXunassignedItem" xfId="11135"/>
    <cellStyle name="SAPBEXunassignedItem 10" xfId="11136"/>
    <cellStyle name="SAPBEXunassignedItem 10 2" xfId="11137"/>
    <cellStyle name="SAPBEXunassignedItem 10 3" xfId="11138"/>
    <cellStyle name="SAPBEXunassignedItem 11" xfId="11139"/>
    <cellStyle name="SAPBEXunassignedItem 11 2" xfId="11140"/>
    <cellStyle name="SAPBEXunassignedItem 11 3" xfId="11141"/>
    <cellStyle name="SAPBEXunassignedItem 12" xfId="11142"/>
    <cellStyle name="SAPBEXunassignedItem 13" xfId="11143"/>
    <cellStyle name="SAPBEXunassignedItem 14" xfId="11144"/>
    <cellStyle name="SAPBEXunassignedItem 2" xfId="11145"/>
    <cellStyle name="SAPBEXunassignedItem 2 2" xfId="11146"/>
    <cellStyle name="SAPBEXunassignedItem 2 3" xfId="11147"/>
    <cellStyle name="SAPBEXunassignedItem 3" xfId="11148"/>
    <cellStyle name="SAPBEXunassignedItem 3 2" xfId="11149"/>
    <cellStyle name="SAPBEXunassignedItem 3 3" xfId="11150"/>
    <cellStyle name="SAPBEXunassignedItem 4" xfId="11151"/>
    <cellStyle name="SAPBEXunassignedItem 4 2" xfId="11152"/>
    <cellStyle name="SAPBEXunassignedItem 4 3" xfId="11153"/>
    <cellStyle name="SAPBEXunassignedItem 5" xfId="11154"/>
    <cellStyle name="SAPBEXunassignedItem 5 2" xfId="11155"/>
    <cellStyle name="SAPBEXunassignedItem 5 3" xfId="11156"/>
    <cellStyle name="SAPBEXunassignedItem 5 4" xfId="11157"/>
    <cellStyle name="SAPBEXunassignedItem 6" xfId="11158"/>
    <cellStyle name="SAPBEXunassignedItem 6 2" xfId="11159"/>
    <cellStyle name="SAPBEXunassignedItem 6 3" xfId="11160"/>
    <cellStyle name="SAPBEXunassignedItem 7" xfId="11161"/>
    <cellStyle name="SAPBEXunassignedItem 7 2" xfId="11162"/>
    <cellStyle name="SAPBEXunassignedItem 7 3" xfId="11163"/>
    <cellStyle name="SAPBEXunassignedItem 8" xfId="11164"/>
    <cellStyle name="SAPBEXunassignedItem 8 2" xfId="11165"/>
    <cellStyle name="SAPBEXunassignedItem 8 3" xfId="11166"/>
    <cellStyle name="SAPBEXunassignedItem 9" xfId="11167"/>
    <cellStyle name="SAPBEXunassignedItem 9 2" xfId="11168"/>
    <cellStyle name="SAPBEXunassignedItem 9 3" xfId="11169"/>
    <cellStyle name="SAPBEXunassignedItem_Acum Ingreso" xfId="11170"/>
    <cellStyle name="SAPBEXundefined" xfId="11171"/>
    <cellStyle name="SAPBEXundefined 2" xfId="11172"/>
    <cellStyle name="SAPBEXundefined 2 2" xfId="11173"/>
    <cellStyle name="SAPBEXundefined 2 3" xfId="11174"/>
    <cellStyle name="SAPBEXundefined 3" xfId="11175"/>
    <cellStyle name="SAPBEXundefined 4" xfId="11176"/>
    <cellStyle name="SAPBEXundefined 5" xfId="11177"/>
    <cellStyle name="SAPBEXundefined 6" xfId="11178"/>
    <cellStyle name="SAPBEXundefined_AECM 8909035321" xfId="11179"/>
    <cellStyle name="Sheet Title" xfId="11180"/>
    <cellStyle name="Sheet Title 2" xfId="11181"/>
    <cellStyle name="Sheet Title 3" xfId="11182"/>
    <cellStyle name="Sheet Title 4" xfId="11183"/>
    <cellStyle name="Texto de advertencia 10" xfId="11184"/>
    <cellStyle name="Texto de advertencia 10 2" xfId="11185"/>
    <cellStyle name="Texto de advertencia 11" xfId="11186"/>
    <cellStyle name="Texto de advertencia 11 2" xfId="11187"/>
    <cellStyle name="Texto de advertencia 12" xfId="11188"/>
    <cellStyle name="Texto de advertencia 12 2" xfId="11189"/>
    <cellStyle name="Texto de advertencia 13" xfId="11190"/>
    <cellStyle name="Texto de advertencia 13 2" xfId="11191"/>
    <cellStyle name="Texto de advertencia 14" xfId="11192"/>
    <cellStyle name="Texto de advertencia 14 2" xfId="11193"/>
    <cellStyle name="Texto de advertencia 15" xfId="11194"/>
    <cellStyle name="Texto de advertencia 15 2" xfId="11195"/>
    <cellStyle name="Texto de advertencia 16" xfId="11196"/>
    <cellStyle name="Texto de advertencia 2" xfId="11197"/>
    <cellStyle name="Texto de advertencia 2 2" xfId="11198"/>
    <cellStyle name="Texto de advertencia 2 2 2" xfId="11199"/>
    <cellStyle name="Texto de advertencia 2 3" xfId="11200"/>
    <cellStyle name="Texto de advertencia 2 4" xfId="11201"/>
    <cellStyle name="Texto de advertencia 3" xfId="11202"/>
    <cellStyle name="Texto de advertencia 3 2" xfId="11203"/>
    <cellStyle name="Texto de advertencia 3 3" xfId="11204"/>
    <cellStyle name="Texto de advertencia 4" xfId="11205"/>
    <cellStyle name="Texto de advertencia 4 2" xfId="11206"/>
    <cellStyle name="Texto de advertencia 5" xfId="11207"/>
    <cellStyle name="Texto de advertencia 5 2" xfId="11208"/>
    <cellStyle name="Texto de advertencia 6" xfId="11209"/>
    <cellStyle name="Texto de advertencia 6 2" xfId="11210"/>
    <cellStyle name="Texto de advertencia 7" xfId="11211"/>
    <cellStyle name="Texto de advertencia 7 2" xfId="11212"/>
    <cellStyle name="Texto de advertencia 8" xfId="11213"/>
    <cellStyle name="Texto de advertencia 8 2" xfId="11214"/>
    <cellStyle name="Texto de advertencia 9" xfId="11215"/>
    <cellStyle name="Texto de advertencia 9 2" xfId="11216"/>
    <cellStyle name="Texto explicativo 10" xfId="11217"/>
    <cellStyle name="Texto explicativo 11" xfId="11218"/>
    <cellStyle name="Texto explicativo 12" xfId="11219"/>
    <cellStyle name="Texto explicativo 13" xfId="11220"/>
    <cellStyle name="Texto explicativo 14" xfId="11221"/>
    <cellStyle name="Texto explicativo 15" xfId="11222"/>
    <cellStyle name="Texto explicativo 16" xfId="11223"/>
    <cellStyle name="Texto explicativo 2" xfId="11224"/>
    <cellStyle name="Texto explicativo 2 2" xfId="11225"/>
    <cellStyle name="Texto explicativo 2 3" xfId="11226"/>
    <cellStyle name="Texto explicativo 3" xfId="11227"/>
    <cellStyle name="Texto explicativo 3 2" xfId="11228"/>
    <cellStyle name="Texto explicativo 4" xfId="11229"/>
    <cellStyle name="Texto explicativo 5" xfId="11230"/>
    <cellStyle name="Texto explicativo 6" xfId="11231"/>
    <cellStyle name="Texto explicativo 7" xfId="11232"/>
    <cellStyle name="Texto explicativo 8" xfId="11233"/>
    <cellStyle name="Texto explicativo 9" xfId="11234"/>
    <cellStyle name="Title" xfId="11235"/>
    <cellStyle name="Title 2" xfId="11236"/>
    <cellStyle name="Title 3" xfId="11237"/>
    <cellStyle name="Title 4" xfId="11238"/>
    <cellStyle name="Title 5" xfId="11239"/>
    <cellStyle name="Título 1 10" xfId="11240"/>
    <cellStyle name="Título 1 11" xfId="11241"/>
    <cellStyle name="Título 1 12" xfId="11242"/>
    <cellStyle name="Título 1 13" xfId="11243"/>
    <cellStyle name="Título 1 14" xfId="11244"/>
    <cellStyle name="Título 1 15" xfId="11245"/>
    <cellStyle name="Título 1 16" xfId="11246"/>
    <cellStyle name="Título 1 2" xfId="11247"/>
    <cellStyle name="Título 1 2 2" xfId="11248"/>
    <cellStyle name="Título 1 2 3" xfId="11249"/>
    <cellStyle name="Título 1 3" xfId="11250"/>
    <cellStyle name="Título 1 3 2" xfId="11251"/>
    <cellStyle name="Título 1 4" xfId="11252"/>
    <cellStyle name="Título 1 5" xfId="11253"/>
    <cellStyle name="Título 1 6" xfId="11254"/>
    <cellStyle name="Título 1 7" xfId="11255"/>
    <cellStyle name="Título 1 8" xfId="11256"/>
    <cellStyle name="Título 1 9" xfId="11257"/>
    <cellStyle name="Título 10" xfId="11258"/>
    <cellStyle name="Título 11" xfId="11259"/>
    <cellStyle name="Título 12" xfId="11260"/>
    <cellStyle name="Título 13" xfId="11261"/>
    <cellStyle name="Título 14" xfId="11262"/>
    <cellStyle name="Título 15" xfId="11263"/>
    <cellStyle name="Título 16" xfId="11264"/>
    <cellStyle name="Título 17" xfId="11265"/>
    <cellStyle name="Título 18" xfId="11266"/>
    <cellStyle name="Título 2 10" xfId="11267"/>
    <cellStyle name="Título 2 11" xfId="11268"/>
    <cellStyle name="Título 2 12" xfId="11269"/>
    <cellStyle name="Título 2 13" xfId="11270"/>
    <cellStyle name="Título 2 14" xfId="11271"/>
    <cellStyle name="Título 2 15" xfId="11272"/>
    <cellStyle name="Título 2 16" xfId="11273"/>
    <cellStyle name="Título 2 2" xfId="11274"/>
    <cellStyle name="Título 2 2 2" xfId="11275"/>
    <cellStyle name="Título 2 2 3" xfId="11276"/>
    <cellStyle name="Título 2 3" xfId="11277"/>
    <cellStyle name="Título 2 3 2" xfId="11278"/>
    <cellStyle name="Título 2 4" xfId="11279"/>
    <cellStyle name="Título 2 5" xfId="11280"/>
    <cellStyle name="Título 2 6" xfId="11281"/>
    <cellStyle name="Título 2 7" xfId="11282"/>
    <cellStyle name="Título 2 8" xfId="11283"/>
    <cellStyle name="Título 2 9" xfId="11284"/>
    <cellStyle name="Título 3 10" xfId="11285"/>
    <cellStyle name="Título 3 11" xfId="11286"/>
    <cellStyle name="Título 3 12" xfId="11287"/>
    <cellStyle name="Título 3 13" xfId="11288"/>
    <cellStyle name="Título 3 14" xfId="11289"/>
    <cellStyle name="Título 3 15" xfId="11290"/>
    <cellStyle name="Título 3 16" xfId="11291"/>
    <cellStyle name="Título 3 2" xfId="11292"/>
    <cellStyle name="Título 3 2 2" xfId="11293"/>
    <cellStyle name="Título 3 2 3" xfId="11294"/>
    <cellStyle name="Título 3 3" xfId="11295"/>
    <cellStyle name="Título 3 3 2" xfId="11296"/>
    <cellStyle name="Título 3 4" xfId="11297"/>
    <cellStyle name="Título 3 5" xfId="11298"/>
    <cellStyle name="Título 3 6" xfId="11299"/>
    <cellStyle name="Título 3 7" xfId="11300"/>
    <cellStyle name="Título 3 8" xfId="11301"/>
    <cellStyle name="Título 3 9" xfId="11302"/>
    <cellStyle name="Título 4" xfId="11303"/>
    <cellStyle name="Título 4 2" xfId="11304"/>
    <cellStyle name="Título 4 3" xfId="11305"/>
    <cellStyle name="Título 5" xfId="11306"/>
    <cellStyle name="Título 5 2" xfId="11307"/>
    <cellStyle name="Título 6" xfId="11308"/>
    <cellStyle name="Título 7" xfId="11309"/>
    <cellStyle name="Título 8" xfId="11310"/>
    <cellStyle name="Título 9" xfId="11311"/>
    <cellStyle name="Total 10" xfId="11312"/>
    <cellStyle name="Total 10 2" xfId="11313"/>
    <cellStyle name="Total 10 3" xfId="11314"/>
    <cellStyle name="Total 11" xfId="11315"/>
    <cellStyle name="Total 11 2" xfId="11316"/>
    <cellStyle name="Total 11 3" xfId="11317"/>
    <cellStyle name="Total 12" xfId="11318"/>
    <cellStyle name="Total 13" xfId="11319"/>
    <cellStyle name="Total 14" xfId="11320"/>
    <cellStyle name="Total 15" xfId="11321"/>
    <cellStyle name="Total 16" xfId="11322"/>
    <cellStyle name="Total 17" xfId="11323"/>
    <cellStyle name="Total 18" xfId="11324"/>
    <cellStyle name="Total 19" xfId="11325"/>
    <cellStyle name="Total 2" xfId="11326"/>
    <cellStyle name="Total 2 2" xfId="11327"/>
    <cellStyle name="Total 2 3" xfId="11328"/>
    <cellStyle name="Total 20" xfId="11329"/>
    <cellStyle name="Total 21" xfId="11330"/>
    <cellStyle name="Total 22" xfId="11331"/>
    <cellStyle name="Total 23" xfId="11332"/>
    <cellStyle name="Total 24" xfId="11333"/>
    <cellStyle name="Total 25" xfId="11334"/>
    <cellStyle name="Total 26" xfId="11335"/>
    <cellStyle name="Total 27" xfId="11336"/>
    <cellStyle name="Total 28" xfId="11337"/>
    <cellStyle name="Total 29" xfId="11338"/>
    <cellStyle name="Total 3" xfId="11339"/>
    <cellStyle name="Total 3 2" xfId="11340"/>
    <cellStyle name="Total 3 3" xfId="11341"/>
    <cellStyle name="Total 30" xfId="11342"/>
    <cellStyle name="Total 31" xfId="11343"/>
    <cellStyle name="Total 32" xfId="11344"/>
    <cellStyle name="Total 33" xfId="11345"/>
    <cellStyle name="Total 34" xfId="11346"/>
    <cellStyle name="Total 35" xfId="11347"/>
    <cellStyle name="Total 36" xfId="11348"/>
    <cellStyle name="Total 37" xfId="11349"/>
    <cellStyle name="Total 38" xfId="11350"/>
    <cellStyle name="Total 39" xfId="11351"/>
    <cellStyle name="Total 4" xfId="11352"/>
    <cellStyle name="Total 4 2" xfId="11353"/>
    <cellStyle name="Total 4 3" xfId="11354"/>
    <cellStyle name="Total 40" xfId="11355"/>
    <cellStyle name="Total 41" xfId="11356"/>
    <cellStyle name="Total 42" xfId="11357"/>
    <cellStyle name="Total 43" xfId="11358"/>
    <cellStyle name="Total 44" xfId="11359"/>
    <cellStyle name="Total 45" xfId="11360"/>
    <cellStyle name="Total 46" xfId="11361"/>
    <cellStyle name="Total 47" xfId="11362"/>
    <cellStyle name="Total 48" xfId="11363"/>
    <cellStyle name="Total 49" xfId="11364"/>
    <cellStyle name="Total 5" xfId="11365"/>
    <cellStyle name="Total 5 2" xfId="11366"/>
    <cellStyle name="Total 5 3" xfId="11367"/>
    <cellStyle name="Total 6" xfId="11368"/>
    <cellStyle name="Total 6 2" xfId="11369"/>
    <cellStyle name="Total 6 3" xfId="11370"/>
    <cellStyle name="Total 7" xfId="11371"/>
    <cellStyle name="Total 7 2" xfId="11372"/>
    <cellStyle name="Total 7 3" xfId="11373"/>
    <cellStyle name="Total 8" xfId="11374"/>
    <cellStyle name="Total 8 2" xfId="11375"/>
    <cellStyle name="Total 8 3" xfId="11376"/>
    <cellStyle name="Total 9" xfId="11377"/>
    <cellStyle name="Total 9 2" xfId="11378"/>
    <cellStyle name="Total 9 3" xfId="11379"/>
    <cellStyle name="Warning Text" xfId="11380"/>
    <cellStyle name="Warning Text 2" xfId="11381"/>
    <cellStyle name="Warning Text 2 2" xfId="11382"/>
    <cellStyle name="Warning Text 2 3" xfId="11383"/>
    <cellStyle name="Warning Text 3" xfId="11384"/>
    <cellStyle name="Warning Text 4" xfId="11385"/>
    <cellStyle name="Warning Text 5" xfId="11386"/>
    <cellStyle name="Warning Text 6" xfId="113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'Hist. Indicadores'!$B$27</c:f>
              <c:strCache>
                <c:ptCount val="1"/>
                <c:pt idx="0">
                  <c:v>Endeudamiento Neto 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strRef>
              <c:f>'Hist. Indicadores'!$C$26:$M$26</c:f>
              <c:strCache>
                <c:ptCount val="11"/>
                <c:pt idx="0">
                  <c:v>Dic-06</c:v>
                </c:pt>
                <c:pt idx="1">
                  <c:v>Dic-07</c:v>
                </c:pt>
                <c:pt idx="2">
                  <c:v>Dic-08</c:v>
                </c:pt>
                <c:pt idx="3">
                  <c:v>Dic-09</c:v>
                </c:pt>
                <c:pt idx="4">
                  <c:v>Dic-10</c:v>
                </c:pt>
                <c:pt idx="5">
                  <c:v>Dic-11</c:v>
                </c:pt>
                <c:pt idx="6">
                  <c:v>Dic-12</c:v>
                </c:pt>
                <c:pt idx="7">
                  <c:v>Dic-13</c:v>
                </c:pt>
                <c:pt idx="8">
                  <c:v>Dic-14</c:v>
                </c:pt>
                <c:pt idx="9">
                  <c:v>Dic-15</c:v>
                </c:pt>
                <c:pt idx="10">
                  <c:v>Jun-16</c:v>
                </c:pt>
              </c:strCache>
            </c:strRef>
          </c:cat>
          <c:val>
            <c:numRef>
              <c:f>'Hist. Indicadores'!$C$27:$M$27</c:f>
              <c:numCache>
                <c:formatCode>_("$"\ * #,##0_);_("$"\ * \(#,##0\);_("$"\ * "-"??_);_(@_)</c:formatCode>
                <c:ptCount val="11"/>
                <c:pt idx="0">
                  <c:v>558856</c:v>
                </c:pt>
                <c:pt idx="1">
                  <c:v>583844</c:v>
                </c:pt>
                <c:pt idx="2">
                  <c:v>684783</c:v>
                </c:pt>
                <c:pt idx="3">
                  <c:v>862585</c:v>
                </c:pt>
                <c:pt idx="4">
                  <c:v>977827.86152654211</c:v>
                </c:pt>
                <c:pt idx="5">
                  <c:v>486511.21665553091</c:v>
                </c:pt>
                <c:pt idx="6">
                  <c:v>397862.44414419658</c:v>
                </c:pt>
                <c:pt idx="7">
                  <c:v>1581259.5598618854</c:v>
                </c:pt>
                <c:pt idx="8">
                  <c:v>1752414</c:v>
                </c:pt>
                <c:pt idx="9">
                  <c:v>2808200.3432135298</c:v>
                </c:pt>
                <c:pt idx="10">
                  <c:v>2965569.2855480099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2-4493-B875-6FC27A6DC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480320"/>
        <c:axId val="377481856"/>
      </c:barChart>
      <c:catAx>
        <c:axId val="37748032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37748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7481856"/>
        <c:scaling>
          <c:orientation val="minMax"/>
        </c:scaling>
        <c:delete val="0"/>
        <c:axPos val="l"/>
        <c:numFmt formatCode="_(&quot;$&quot;\ * #,##0_);_(&quot;$&quot;\ * \(#,##0\);_(&quot;$&quot;\ 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377480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 alignWithMargins="0"/>
    <c:pageMargins b="1" l="0.75000000000001465" r="0.7500000000000146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843720243398041"/>
          <c:y val="0.12645960717161903"/>
          <c:w val="0.77500405003480721"/>
          <c:h val="0.75901422137490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'Hist. Indicadores'!$B$31</c:f>
              <c:strCache>
                <c:ptCount val="1"/>
                <c:pt idx="0">
                  <c:v>Deuda neta / EBITDA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strRef>
              <c:f>'Hist. Indicadores'!$C$30:$M$30</c:f>
              <c:strCache>
                <c:ptCount val="11"/>
                <c:pt idx="0">
                  <c:v>Dic-06</c:v>
                </c:pt>
                <c:pt idx="1">
                  <c:v>Dic-07</c:v>
                </c:pt>
                <c:pt idx="2">
                  <c:v>Dic-08</c:v>
                </c:pt>
                <c:pt idx="3">
                  <c:v>Dic-09</c:v>
                </c:pt>
                <c:pt idx="4">
                  <c:v>dic-10</c:v>
                </c:pt>
                <c:pt idx="5">
                  <c:v>dic-11</c:v>
                </c:pt>
                <c:pt idx="6">
                  <c:v>dic-12</c:v>
                </c:pt>
                <c:pt idx="7">
                  <c:v>dic-13</c:v>
                </c:pt>
                <c:pt idx="8">
                  <c:v>dic-14</c:v>
                </c:pt>
                <c:pt idx="9">
                  <c:v>dic-15</c:v>
                </c:pt>
                <c:pt idx="10">
                  <c:v>jun-16</c:v>
                </c:pt>
              </c:strCache>
            </c:strRef>
          </c:cat>
          <c:val>
            <c:numRef>
              <c:f>'Hist. Indicadores'!$C$31:$M$31</c:f>
              <c:numCache>
                <c:formatCode>_ * #,##0.00_ ;_ * \-#,##0.00_ ;_ * "-"??_ ;_ @_ </c:formatCode>
                <c:ptCount val="11"/>
                <c:pt idx="0">
                  <c:v>1.460702467890244</c:v>
                </c:pt>
                <c:pt idx="1">
                  <c:v>1.1041883371095065</c:v>
                </c:pt>
                <c:pt idx="2">
                  <c:v>1.2017471463410159</c:v>
                </c:pt>
                <c:pt idx="3">
                  <c:v>1.5653934239992451</c:v>
                </c:pt>
                <c:pt idx="4">
                  <c:v>1.8169655838804473</c:v>
                </c:pt>
                <c:pt idx="5">
                  <c:v>0.85633607516533816</c:v>
                </c:pt>
                <c:pt idx="6">
                  <c:v>0.59285562274222969</c:v>
                </c:pt>
                <c:pt idx="7">
                  <c:v>1.8986651007494779</c:v>
                </c:pt>
                <c:pt idx="8">
                  <c:v>2.0969389769786084</c:v>
                </c:pt>
                <c:pt idx="9">
                  <c:v>2.878569862061485</c:v>
                </c:pt>
                <c:pt idx="10">
                  <c:v>2.8220027192108756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0-476E-8A5B-A39FD78C3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80194816"/>
        <c:axId val="380196352"/>
      </c:barChart>
      <c:catAx>
        <c:axId val="38019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80196352"/>
        <c:crosses val="autoZero"/>
        <c:auto val="1"/>
        <c:lblAlgn val="ctr"/>
        <c:lblOffset val="100"/>
        <c:noMultiLvlLbl val="0"/>
      </c:catAx>
      <c:valAx>
        <c:axId val="380196352"/>
        <c:scaling>
          <c:orientation val="minMax"/>
        </c:scaling>
        <c:delete val="0"/>
        <c:axPos val="l"/>
        <c:title>
          <c:overlay val="0"/>
        </c:title>
        <c:numFmt formatCode="_ * #,##0.00_ ;_ * \-#,##0.00_ ;_ * &quot;-&quot;??_ ;_ @_ " sourceLinked="1"/>
        <c:majorTickMark val="none"/>
        <c:minorTickMark val="none"/>
        <c:tickLblPos val="nextTo"/>
        <c:crossAx val="3801948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Caja / Ventas %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843720243398041"/>
          <c:y val="0.12645960717161903"/>
          <c:w val="0.77500405003480766"/>
          <c:h val="0.75901422137490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'Hist. Indicadores'!$B$35</c:f>
              <c:strCache>
                <c:ptCount val="1"/>
                <c:pt idx="0">
                  <c:v>Caja / Ventas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strRef>
              <c:f>'Hist. Indicadores'!$C$34:$M$34</c:f>
              <c:strCache>
                <c:ptCount val="11"/>
                <c:pt idx="0">
                  <c:v>Dic-06</c:v>
                </c:pt>
                <c:pt idx="1">
                  <c:v>Dic-07</c:v>
                </c:pt>
                <c:pt idx="2">
                  <c:v>Dic-08</c:v>
                </c:pt>
                <c:pt idx="3">
                  <c:v>Dic-09</c:v>
                </c:pt>
                <c:pt idx="4">
                  <c:v>Dic-10</c:v>
                </c:pt>
                <c:pt idx="5">
                  <c:v>Dic-11</c:v>
                </c:pt>
                <c:pt idx="6">
                  <c:v>Dic-12</c:v>
                </c:pt>
                <c:pt idx="7">
                  <c:v>dic-13</c:v>
                </c:pt>
                <c:pt idx="8">
                  <c:v>dic-14</c:v>
                </c:pt>
                <c:pt idx="9">
                  <c:v>dic-15</c:v>
                </c:pt>
                <c:pt idx="10">
                  <c:v>jun-16</c:v>
                </c:pt>
              </c:strCache>
            </c:strRef>
          </c:cat>
          <c:val>
            <c:numRef>
              <c:f>'Hist. Indicadores'!$C$35:$M$35</c:f>
              <c:numCache>
                <c:formatCode>0.0%</c:formatCode>
                <c:ptCount val="11"/>
                <c:pt idx="0">
                  <c:v>4.2653937687146433E-2</c:v>
                </c:pt>
                <c:pt idx="1">
                  <c:v>3.3438887037505173E-2</c:v>
                </c:pt>
                <c:pt idx="2">
                  <c:v>4.3772157034112288E-2</c:v>
                </c:pt>
                <c:pt idx="3">
                  <c:v>2.9528130899815271E-2</c:v>
                </c:pt>
                <c:pt idx="4">
                  <c:v>3.0810393049746494E-2</c:v>
                </c:pt>
                <c:pt idx="5">
                  <c:v>3.4139031186385893E-2</c:v>
                </c:pt>
                <c:pt idx="6">
                  <c:v>5.4998955156601345E-2</c:v>
                </c:pt>
                <c:pt idx="7">
                  <c:v>7.0438269402286091E-2</c:v>
                </c:pt>
                <c:pt idx="8">
                  <c:v>6.0455770630840476E-2</c:v>
                </c:pt>
                <c:pt idx="9">
                  <c:v>3.6003596998494883E-2</c:v>
                </c:pt>
                <c:pt idx="10">
                  <c:v>2.4119921044168068E-2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98-44F8-99DC-15BE851CD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80214272"/>
        <c:axId val="381551360"/>
      </c:barChart>
      <c:catAx>
        <c:axId val="38021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81551360"/>
        <c:crosses val="autoZero"/>
        <c:auto val="1"/>
        <c:lblAlgn val="ctr"/>
        <c:lblOffset val="100"/>
        <c:noMultiLvlLbl val="0"/>
      </c:catAx>
      <c:valAx>
        <c:axId val="381551360"/>
        <c:scaling>
          <c:orientation val="minMax"/>
        </c:scaling>
        <c:delete val="0"/>
        <c:axPos val="l"/>
        <c:title>
          <c:overlay val="0"/>
        </c:title>
        <c:numFmt formatCode="0.0%" sourceLinked="1"/>
        <c:majorTickMark val="none"/>
        <c:minorTickMark val="none"/>
        <c:tickLblPos val="nextTo"/>
        <c:crossAx val="3802142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310800</xdr:colOff>
      <xdr:row>17</xdr:row>
      <xdr:rowOff>47625</xdr:rowOff>
    </xdr:from>
    <xdr:to>
      <xdr:col>91</xdr:col>
      <xdr:colOff>47398</xdr:colOff>
      <xdr:row>45</xdr:row>
      <xdr:rowOff>11905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91</xdr:col>
      <xdr:colOff>304347</xdr:colOff>
      <xdr:row>17</xdr:row>
      <xdr:rowOff>59531</xdr:rowOff>
    </xdr:from>
    <xdr:to>
      <xdr:col>102</xdr:col>
      <xdr:colOff>569119</xdr:colOff>
      <xdr:row>45</xdr:row>
      <xdr:rowOff>2039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102</xdr:col>
      <xdr:colOff>701676</xdr:colOff>
      <xdr:row>17</xdr:row>
      <xdr:rowOff>59531</xdr:rowOff>
    </xdr:from>
    <xdr:to>
      <xdr:col>114</xdr:col>
      <xdr:colOff>38895</xdr:colOff>
      <xdr:row>45</xdr:row>
      <xdr:rowOff>227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ulian%20Henao%20Zuluaga/2011/ENDEUDAMIENTO%20DIARIO/4.%20ABRIL/14.%20Balance_Consolidado%2030042011...xlsx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RE/Trim012005/PG03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gmunoz/Documents/Tesoreria/SERVICIOS%20NACIONAL%20DE%20CHOCOLATES/COBERTURAS/VALORACI&#211;N%20DERIVADOS%202010/valoracion%20derivados2010-M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5.66\ci_siss\Tesoreria\Inf_Riesgos\Informe%20Ejecutivo\2016\5.%20Mayo\Balance%20Deuda%20%20y%20Covenants%20a%20Abr-16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eudamiento"/>
      <sheetName val="Leasing"/>
      <sheetName val="Valoración Derivados"/>
      <sheetName val="Resumen Deuda Total"/>
      <sheetName val="Hist. Covenants"/>
      <sheetName val="Flujos - resumen"/>
      <sheetName val="soporte flujos "/>
      <sheetName val="Intercompañias"/>
      <sheetName val="Comparativo "/>
      <sheetName val="Gráficas"/>
    </sheetNames>
    <sheetDataSet>
      <sheetData sheetId="0" refreshError="1"/>
      <sheetData sheetId="1" refreshError="1"/>
      <sheetData sheetId="2">
        <row r="1">
          <cell r="B1">
            <v>40663</v>
          </cell>
        </row>
        <row r="2">
          <cell r="B2">
            <v>1768.19</v>
          </cell>
        </row>
        <row r="3">
          <cell r="B3">
            <v>2.8210000000000002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032004"/>
      <sheetName val="pg062004"/>
      <sheetName val="pg092004"/>
      <sheetName val="pg032005"/>
    </sheetNames>
    <sheetDataSet>
      <sheetData sheetId="0">
        <row r="16">
          <cell r="B16">
            <v>36746</v>
          </cell>
          <cell r="C16">
            <v>23752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OTAL"/>
      <sheetName val="contab swap noel abn"/>
      <sheetName val="FORWARDS"/>
      <sheetName val="PEN"/>
      <sheetName val="TRM"/>
      <sheetName val="contab swap noel abn (2)"/>
      <sheetName val="contab swap zenu citi"/>
      <sheetName val="contab swap noel abn (3)"/>
      <sheetName val="contab swap cnch citi"/>
      <sheetName val="contab swap cnch citi (2)"/>
      <sheetName val="contab swap colcafe citi"/>
      <sheetName val="contab swap cnch BBVA"/>
      <sheetName val="SWAP CNCH-CITI"/>
      <sheetName val="contab swap colcafe citi (2)"/>
      <sheetName val="contab swap meals bancol10"/>
      <sheetName val="contab swap meals bancol10 (2)"/>
      <sheetName val="contab swap meals abn8"/>
      <sheetName val="contab swap meals abn8 (2)"/>
      <sheetName val="contab swap meals citi7 (2)"/>
      <sheetName val="contab swap zenu citi (2)"/>
    </sheetNames>
    <sheetDataSet>
      <sheetData sheetId="0">
        <row r="2">
          <cell r="B2">
            <v>1928.59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 ARBITRAJE"/>
      <sheetName val="Deuda"/>
      <sheetName val="Debt"/>
      <sheetName val="Hist. Covenants"/>
    </sheetNames>
    <sheetDataSet>
      <sheetData sheetId="0"/>
      <sheetData sheetId="1">
        <row r="6">
          <cell r="B6" t="str">
            <v>COP</v>
          </cell>
          <cell r="F6" t="str">
            <v>IBR</v>
          </cell>
        </row>
        <row r="7">
          <cell r="B7" t="str">
            <v>CLP</v>
          </cell>
          <cell r="F7" t="str">
            <v>DTF</v>
          </cell>
        </row>
        <row r="8">
          <cell r="B8" t="str">
            <v>PEN</v>
          </cell>
          <cell r="F8" t="str">
            <v>IPC</v>
          </cell>
        </row>
        <row r="9">
          <cell r="B9" t="str">
            <v>USD</v>
          </cell>
          <cell r="F9" t="str">
            <v xml:space="preserve">Tasa Fija &lt; 1 Año </v>
          </cell>
        </row>
        <row r="10">
          <cell r="B10" t="str">
            <v>MXN</v>
          </cell>
          <cell r="F10" t="str">
            <v>TAB Nominal</v>
          </cell>
        </row>
        <row r="11">
          <cell r="B11" t="str">
            <v>VEF</v>
          </cell>
          <cell r="F11" t="str">
            <v>Tasa Fija &gt; 1 Año</v>
          </cell>
        </row>
        <row r="12">
          <cell r="F12" t="str">
            <v xml:space="preserve">LIBOR </v>
          </cell>
        </row>
        <row r="15">
          <cell r="B15" t="str">
            <v xml:space="preserve">COP </v>
          </cell>
        </row>
        <row r="16">
          <cell r="B16" t="str">
            <v>CLP</v>
          </cell>
          <cell r="F16" t="str">
            <v>IBR</v>
          </cell>
        </row>
        <row r="17">
          <cell r="B17" t="str">
            <v>PEN</v>
          </cell>
          <cell r="F17" t="str">
            <v>DTF</v>
          </cell>
        </row>
        <row r="18">
          <cell r="B18" t="str">
            <v xml:space="preserve">USD </v>
          </cell>
          <cell r="F18" t="str">
            <v>IPC</v>
          </cell>
        </row>
        <row r="19">
          <cell r="B19" t="str">
            <v>MXN</v>
          </cell>
          <cell r="F19" t="str">
            <v xml:space="preserve">Tasa Fija &lt; 1 Año </v>
          </cell>
        </row>
        <row r="20">
          <cell r="B20" t="str">
            <v>VEF</v>
          </cell>
          <cell r="F20" t="str">
            <v>TAB Nominal</v>
          </cell>
        </row>
        <row r="21">
          <cell r="F21" t="str">
            <v>Tasa Fija &gt; 1 Año</v>
          </cell>
        </row>
        <row r="22">
          <cell r="F22" t="str">
            <v xml:space="preserve">LIBOR 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showGridLines="0" zoomScaleNormal="100" workbookViewId="0">
      <selection activeCell="I33" sqref="I33"/>
    </sheetView>
  </sheetViews>
  <sheetFormatPr baseColWidth="10" defaultRowHeight="10.5" customHeight="1"/>
  <cols>
    <col min="1" max="1" width="1.85546875" customWidth="1"/>
    <col min="2" max="2" width="24.7109375" customWidth="1"/>
    <col min="3" max="3" width="22" bestFit="1" customWidth="1"/>
    <col min="4" max="4" width="20" customWidth="1"/>
    <col min="5" max="5" width="6.7109375" customWidth="1"/>
    <col min="6" max="6" width="25.42578125" customWidth="1"/>
    <col min="7" max="7" width="20.85546875" customWidth="1"/>
    <col min="8" max="8" width="17.85546875" bestFit="1" customWidth="1"/>
    <col min="9" max="9" width="26.140625" bestFit="1" customWidth="1"/>
  </cols>
  <sheetData>
    <row r="1" spans="2:9" ht="9" customHeight="1" thickBot="1"/>
    <row r="2" spans="2:9" ht="10.5" customHeight="1">
      <c r="B2" s="130" t="s">
        <v>106</v>
      </c>
      <c r="C2" s="131"/>
      <c r="D2" s="131"/>
      <c r="E2" s="131"/>
      <c r="F2" s="131"/>
      <c r="G2" s="132"/>
    </row>
    <row r="3" spans="2:9" ht="10.5" customHeight="1" thickBot="1">
      <c r="B3" s="133"/>
      <c r="C3" s="134"/>
      <c r="D3" s="134"/>
      <c r="E3" s="134"/>
      <c r="F3" s="134"/>
      <c r="G3" s="135"/>
    </row>
    <row r="4" spans="2:9" ht="10.5" customHeight="1">
      <c r="B4" s="1"/>
      <c r="C4" s="2"/>
      <c r="D4" s="2"/>
      <c r="E4" s="2"/>
      <c r="G4" s="3"/>
    </row>
    <row r="5" spans="2:9" ht="10.5" customHeight="1">
      <c r="B5" s="4" t="s">
        <v>0</v>
      </c>
      <c r="C5" s="5" t="s">
        <v>1</v>
      </c>
      <c r="D5" s="6"/>
      <c r="E5" s="6"/>
      <c r="F5" s="4" t="s">
        <v>2</v>
      </c>
      <c r="G5" s="7" t="s">
        <v>1</v>
      </c>
    </row>
    <row r="6" spans="2:9" ht="10.5" customHeight="1">
      <c r="B6" s="8" t="s">
        <v>3</v>
      </c>
      <c r="C6" s="63">
        <v>0.82899999999999996</v>
      </c>
      <c r="D6" s="6"/>
      <c r="E6" s="6"/>
      <c r="F6" s="10" t="s">
        <v>4</v>
      </c>
      <c r="G6" s="66">
        <v>0.35080058249639229</v>
      </c>
    </row>
    <row r="7" spans="2:9" ht="10.5" customHeight="1">
      <c r="B7" s="8" t="s">
        <v>5</v>
      </c>
      <c r="C7" s="64">
        <v>0.126</v>
      </c>
      <c r="D7" s="6"/>
      <c r="E7" s="6"/>
      <c r="F7" s="10" t="s">
        <v>6</v>
      </c>
      <c r="G7" s="67">
        <v>0.26635242728181502</v>
      </c>
    </row>
    <row r="8" spans="2:9" ht="10.5" customHeight="1">
      <c r="B8" s="8" t="s">
        <v>7</v>
      </c>
      <c r="C8" s="64">
        <v>3.3000000000000002E-2</v>
      </c>
      <c r="D8" s="6"/>
      <c r="E8" s="6"/>
      <c r="F8" s="10" t="s">
        <v>8</v>
      </c>
      <c r="G8" s="67">
        <v>0.19476324006889126</v>
      </c>
    </row>
    <row r="9" spans="2:9" ht="10.5" customHeight="1">
      <c r="B9" s="8" t="s">
        <v>9</v>
      </c>
      <c r="C9" s="64">
        <v>1.0999999999999999E-2</v>
      </c>
      <c r="D9" s="6"/>
      <c r="E9" s="6"/>
      <c r="F9" s="10" t="s">
        <v>12</v>
      </c>
      <c r="G9" s="66">
        <v>9.1720982879148455E-2</v>
      </c>
    </row>
    <row r="10" spans="2:9" ht="10.5" customHeight="1">
      <c r="B10" s="8" t="s">
        <v>11</v>
      </c>
      <c r="C10" s="64">
        <v>5.9999999999999995E-4</v>
      </c>
      <c r="D10" s="6"/>
      <c r="E10" s="6"/>
      <c r="F10" s="10" t="s">
        <v>14</v>
      </c>
      <c r="G10" s="67">
        <v>5.0997572224451719E-2</v>
      </c>
    </row>
    <row r="11" spans="2:9" ht="10.5" customHeight="1">
      <c r="B11" s="8" t="s">
        <v>13</v>
      </c>
      <c r="C11" s="64">
        <v>3.0852528037333862E-4</v>
      </c>
      <c r="D11" s="6"/>
      <c r="E11" s="6"/>
      <c r="F11" s="10" t="s">
        <v>10</v>
      </c>
      <c r="G11" s="66">
        <v>3.9564195029852332E-2</v>
      </c>
    </row>
    <row r="12" spans="2:9" ht="10.5" customHeight="1">
      <c r="B12" s="8"/>
      <c r="C12" s="11"/>
      <c r="D12" s="13"/>
      <c r="E12" s="14"/>
      <c r="F12" s="10" t="s">
        <v>15</v>
      </c>
      <c r="G12" s="66">
        <v>6.1880380845297607E-3</v>
      </c>
    </row>
    <row r="13" spans="2:9" ht="10.5" customHeight="1">
      <c r="B13" s="8"/>
      <c r="D13" s="6"/>
      <c r="E13" s="14"/>
      <c r="G13" s="3"/>
    </row>
    <row r="14" spans="2:9" ht="10.5" customHeight="1">
      <c r="B14" s="15" t="s">
        <v>16</v>
      </c>
      <c r="C14" s="5" t="s">
        <v>1</v>
      </c>
      <c r="D14" s="16"/>
      <c r="E14" s="14"/>
      <c r="F14" s="10"/>
      <c r="G14" s="3"/>
      <c r="H14" s="17"/>
    </row>
    <row r="15" spans="2:9" ht="10.5" customHeight="1">
      <c r="B15" s="8" t="s">
        <v>17</v>
      </c>
      <c r="C15" s="63">
        <v>0.82899999999999996</v>
      </c>
      <c r="D15" s="16"/>
      <c r="E15" s="14"/>
      <c r="F15" s="4" t="s">
        <v>18</v>
      </c>
      <c r="G15" s="7" t="s">
        <v>1</v>
      </c>
      <c r="I15" s="18"/>
    </row>
    <row r="16" spans="2:9" ht="10.5" customHeight="1">
      <c r="B16" s="8" t="s">
        <v>5</v>
      </c>
      <c r="C16" s="64">
        <v>0.126</v>
      </c>
      <c r="D16" s="16"/>
      <c r="E16" s="14"/>
      <c r="F16" s="10" t="s">
        <v>4</v>
      </c>
      <c r="G16" s="67">
        <v>0.35080058249639229</v>
      </c>
      <c r="H16" s="19"/>
      <c r="I16" s="18"/>
    </row>
    <row r="17" spans="2:9" ht="10.5" customHeight="1">
      <c r="B17" s="8" t="s">
        <v>7</v>
      </c>
      <c r="C17" s="64">
        <v>3.3000000000000002E-2</v>
      </c>
      <c r="D17" s="20"/>
      <c r="F17" s="10" t="s">
        <v>6</v>
      </c>
      <c r="G17" s="67">
        <v>0.26635242728181502</v>
      </c>
    </row>
    <row r="18" spans="2:9" ht="10.5" customHeight="1">
      <c r="B18" s="8" t="s">
        <v>19</v>
      </c>
      <c r="C18" s="64">
        <v>1.0999999999999999E-2</v>
      </c>
      <c r="D18" s="20"/>
      <c r="F18" s="10" t="s">
        <v>8</v>
      </c>
      <c r="G18" s="67">
        <v>0.19476324006889126</v>
      </c>
    </row>
    <row r="19" spans="2:9" ht="10.5" customHeight="1">
      <c r="B19" s="8" t="s">
        <v>11</v>
      </c>
      <c r="C19" s="64">
        <v>5.9999999999999995E-4</v>
      </c>
      <c r="D19" s="20"/>
      <c r="F19" s="21" t="s">
        <v>12</v>
      </c>
      <c r="G19" s="62">
        <v>9.1720982879148455E-2</v>
      </c>
    </row>
    <row r="20" spans="2:9" ht="10.5" customHeight="1">
      <c r="B20" s="8" t="s">
        <v>13</v>
      </c>
      <c r="C20" s="64">
        <v>3.0852528037333862E-4</v>
      </c>
      <c r="D20" s="20"/>
      <c r="F20" s="21" t="s">
        <v>14</v>
      </c>
      <c r="G20" s="62">
        <v>5.0997572224451719E-2</v>
      </c>
    </row>
    <row r="21" spans="2:9" ht="10.5" customHeight="1">
      <c r="B21" s="8"/>
      <c r="C21" s="11"/>
      <c r="F21" s="21" t="s">
        <v>10</v>
      </c>
      <c r="G21" s="62">
        <v>3.9564195029852332E-2</v>
      </c>
    </row>
    <row r="22" spans="2:9" ht="10.5" customHeight="1">
      <c r="B22" s="8"/>
      <c r="F22" s="21" t="s">
        <v>15</v>
      </c>
      <c r="G22" s="62">
        <v>6.1880380845297607E-3</v>
      </c>
    </row>
    <row r="23" spans="2:9" ht="10.5" customHeight="1">
      <c r="B23" s="8"/>
      <c r="G23" s="3"/>
    </row>
    <row r="24" spans="2:9" ht="10.5" customHeight="1">
      <c r="B24" s="8"/>
      <c r="F24" s="21"/>
      <c r="G24" s="22"/>
    </row>
    <row r="25" spans="2:9" ht="10.5" customHeight="1">
      <c r="B25" s="23" t="s">
        <v>20</v>
      </c>
      <c r="C25" s="23" t="s">
        <v>109</v>
      </c>
      <c r="D25" s="23" t="s">
        <v>21</v>
      </c>
      <c r="E25" s="24"/>
      <c r="F25" s="4" t="s">
        <v>22</v>
      </c>
      <c r="G25" s="25" t="s">
        <v>23</v>
      </c>
    </row>
    <row r="26" spans="2:9" ht="10.5" customHeight="1">
      <c r="B26" s="8" t="s">
        <v>24</v>
      </c>
      <c r="C26" s="68">
        <v>1891409.7849380302</v>
      </c>
      <c r="D26" s="27">
        <v>9.0547136907081063E-2</v>
      </c>
      <c r="E26" s="28" t="s">
        <v>25</v>
      </c>
      <c r="F26" s="21" t="s">
        <v>26</v>
      </c>
      <c r="G26" s="62">
        <v>0.183</v>
      </c>
      <c r="H26" s="29"/>
    </row>
    <row r="27" spans="2:9" ht="10.5" customHeight="1">
      <c r="B27" s="8" t="s">
        <v>27</v>
      </c>
      <c r="C27" s="68">
        <v>401459</v>
      </c>
      <c r="D27" s="27">
        <v>0.13197363380868282</v>
      </c>
      <c r="E27" s="30"/>
      <c r="F27" s="21" t="s">
        <v>28</v>
      </c>
      <c r="G27" s="62">
        <v>0.55300000000000005</v>
      </c>
      <c r="H27" s="69"/>
      <c r="I27" s="71"/>
    </row>
    <row r="28" spans="2:9" ht="10.5" customHeight="1">
      <c r="B28" s="8" t="s">
        <v>29</v>
      </c>
      <c r="C28" s="68">
        <v>417092.37518684292</v>
      </c>
      <c r="D28" s="27">
        <v>5.1549244932710778E-2</v>
      </c>
      <c r="E28" s="31" t="s">
        <v>30</v>
      </c>
      <c r="F28" s="21" t="s">
        <v>31</v>
      </c>
      <c r="G28" s="62">
        <v>0.26400000000000001</v>
      </c>
      <c r="H28" s="17"/>
      <c r="I28" s="32"/>
    </row>
    <row r="29" spans="2:9" ht="10.5" customHeight="1">
      <c r="B29" s="8" t="s">
        <v>32</v>
      </c>
      <c r="C29" s="68">
        <v>291676.39559854195</v>
      </c>
      <c r="D29" s="27">
        <v>7.711711329382942E-2</v>
      </c>
      <c r="E29" s="14"/>
      <c r="F29" s="33" t="s">
        <v>33</v>
      </c>
      <c r="G29" s="65">
        <v>2.8930694897774263</v>
      </c>
      <c r="H29" s="17"/>
      <c r="I29" s="29"/>
    </row>
    <row r="30" spans="2:9" ht="10.5" customHeight="1">
      <c r="B30" s="8" t="s">
        <v>34</v>
      </c>
      <c r="C30" s="68">
        <v>104543.88929219599</v>
      </c>
      <c r="D30" s="72">
        <v>8.8435766601562271E-2</v>
      </c>
      <c r="E30" s="35"/>
      <c r="G30" s="22"/>
      <c r="H30" s="29"/>
    </row>
    <row r="31" spans="2:9" ht="10.5" customHeight="1">
      <c r="B31" s="8" t="s">
        <v>35</v>
      </c>
      <c r="C31" s="68">
        <v>11748.49513639241</v>
      </c>
      <c r="D31" s="72">
        <v>1.5658192168405114E-2</v>
      </c>
      <c r="E31" s="14"/>
      <c r="G31" s="22"/>
      <c r="H31" s="29"/>
      <c r="I31" s="29"/>
    </row>
    <row r="32" spans="2:9" ht="11.25" customHeight="1">
      <c r="B32" s="8" t="s">
        <v>36</v>
      </c>
      <c r="C32" s="68">
        <v>16454.584917</v>
      </c>
      <c r="D32" s="27">
        <v>9.0875779543959936E-2</v>
      </c>
      <c r="E32" s="36"/>
      <c r="G32" s="22"/>
      <c r="H32" s="70"/>
    </row>
    <row r="33" spans="2:9" ht="11.25" customHeight="1">
      <c r="B33" s="37" t="s">
        <v>37</v>
      </c>
      <c r="C33" s="38"/>
      <c r="D33" s="73">
        <v>8.9069138503247061E-2</v>
      </c>
      <c r="E33" s="40"/>
      <c r="F33" s="32"/>
      <c r="G33" s="22"/>
      <c r="I33" s="41"/>
    </row>
    <row r="34" spans="2:9" ht="11.25" customHeight="1">
      <c r="B34" s="42"/>
      <c r="C34" s="20"/>
      <c r="D34" s="20"/>
      <c r="E34" s="40"/>
      <c r="G34" s="22"/>
    </row>
    <row r="35" spans="2:9" ht="11.25" customHeight="1">
      <c r="B35" s="42"/>
      <c r="E35" s="40"/>
      <c r="G35" s="22"/>
      <c r="H35" s="17"/>
    </row>
    <row r="36" spans="2:9" ht="11.25" customHeight="1">
      <c r="B36" s="15" t="s">
        <v>38</v>
      </c>
      <c r="C36" s="43"/>
      <c r="D36" s="23" t="s">
        <v>110</v>
      </c>
      <c r="E36" s="40"/>
      <c r="G36" s="22"/>
    </row>
    <row r="37" spans="2:9" ht="11.25" customHeight="1">
      <c r="B37" s="44" t="s">
        <v>39</v>
      </c>
      <c r="C37" s="20"/>
      <c r="D37" s="61">
        <v>3134384.5250690002</v>
      </c>
      <c r="E37" s="40"/>
      <c r="G37" s="22"/>
    </row>
    <row r="38" spans="2:9" ht="11.25" customHeight="1">
      <c r="B38" s="44" t="s">
        <v>40</v>
      </c>
      <c r="C38" s="45"/>
      <c r="D38" s="60">
        <v>3172211.8609897899</v>
      </c>
      <c r="E38" s="40"/>
      <c r="G38" s="22"/>
    </row>
    <row r="39" spans="2:9" ht="10.5" customHeight="1">
      <c r="B39" s="46" t="s">
        <v>41</v>
      </c>
      <c r="C39" s="47"/>
      <c r="D39" s="60">
        <v>2965569.2855480099</v>
      </c>
      <c r="E39" s="40"/>
      <c r="G39" s="22"/>
    </row>
    <row r="40" spans="2:9" ht="15">
      <c r="B40" s="48" t="s">
        <v>42</v>
      </c>
      <c r="C40" s="49"/>
      <c r="D40" s="49"/>
      <c r="E40" s="49"/>
      <c r="F40" s="21"/>
      <c r="G40" s="22"/>
    </row>
    <row r="41" spans="2:9" ht="11.25" customHeight="1">
      <c r="B41" s="124" t="s">
        <v>43</v>
      </c>
      <c r="C41" s="125"/>
      <c r="D41" s="125"/>
      <c r="E41" s="125"/>
      <c r="F41" s="125"/>
      <c r="G41" s="126"/>
    </row>
    <row r="42" spans="2:9" ht="11.25" customHeight="1">
      <c r="B42" s="124" t="s">
        <v>44</v>
      </c>
      <c r="C42" s="125"/>
      <c r="D42" s="125"/>
      <c r="E42" s="125"/>
      <c r="F42" s="125"/>
      <c r="G42" s="126"/>
    </row>
    <row r="43" spans="2:9" ht="11.25" customHeight="1">
      <c r="B43" s="136" t="s">
        <v>45</v>
      </c>
      <c r="C43" s="137"/>
      <c r="D43" s="137"/>
      <c r="E43" s="137"/>
      <c r="F43" s="137"/>
      <c r="G43" s="138"/>
    </row>
    <row r="44" spans="2:9" ht="11.25" customHeight="1">
      <c r="B44" s="124" t="s">
        <v>46</v>
      </c>
      <c r="C44" s="125"/>
      <c r="D44" s="125"/>
      <c r="E44" s="125"/>
      <c r="F44" s="125"/>
      <c r="G44" s="126"/>
    </row>
    <row r="45" spans="2:9" ht="11.25" customHeight="1">
      <c r="B45" s="124" t="s">
        <v>47</v>
      </c>
      <c r="C45" s="125"/>
      <c r="D45" s="125"/>
      <c r="E45" s="125"/>
      <c r="F45" s="125"/>
      <c r="G45" s="126"/>
    </row>
    <row r="46" spans="2:9" ht="11.25" customHeight="1">
      <c r="B46" s="124" t="s">
        <v>48</v>
      </c>
      <c r="C46" s="125"/>
      <c r="D46" s="125"/>
      <c r="E46" s="125"/>
      <c r="F46" s="125"/>
      <c r="G46" s="126"/>
    </row>
    <row r="47" spans="2:9" ht="24" customHeight="1" thickBot="1">
      <c r="B47" s="127" t="s">
        <v>49</v>
      </c>
      <c r="C47" s="128"/>
      <c r="D47" s="128"/>
      <c r="E47" s="128"/>
      <c r="F47" s="128"/>
      <c r="G47" s="129"/>
    </row>
    <row r="49" spans="4:4" ht="10.5" customHeight="1">
      <c r="D49" s="17"/>
    </row>
  </sheetData>
  <mergeCells count="8">
    <mergeCell ref="B46:G46"/>
    <mergeCell ref="B47:G47"/>
    <mergeCell ref="B2:G3"/>
    <mergeCell ref="B41:G41"/>
    <mergeCell ref="B42:G42"/>
    <mergeCell ref="B43:G43"/>
    <mergeCell ref="B44:G44"/>
    <mergeCell ref="B45:G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showGridLines="0" tabSelected="1" zoomScaleNormal="100" workbookViewId="0">
      <selection activeCell="C70" sqref="C70"/>
    </sheetView>
  </sheetViews>
  <sheetFormatPr baseColWidth="10" defaultRowHeight="10.5" customHeight="1"/>
  <cols>
    <col min="1" max="1" width="1.85546875" customWidth="1"/>
    <col min="2" max="2" width="25.28515625" customWidth="1"/>
    <col min="3" max="4" width="17.5703125" bestFit="1" customWidth="1"/>
    <col min="5" max="5" width="6.7109375" customWidth="1"/>
    <col min="6" max="6" width="25.42578125" customWidth="1"/>
    <col min="7" max="7" width="21.7109375" customWidth="1"/>
  </cols>
  <sheetData>
    <row r="1" spans="2:7" ht="9" customHeight="1" thickBot="1"/>
    <row r="2" spans="2:7" ht="10.5" customHeight="1">
      <c r="B2" s="130" t="s">
        <v>107</v>
      </c>
      <c r="C2" s="131"/>
      <c r="D2" s="131"/>
      <c r="E2" s="131"/>
      <c r="F2" s="131"/>
      <c r="G2" s="132"/>
    </row>
    <row r="3" spans="2:7" ht="10.5" customHeight="1" thickBot="1">
      <c r="B3" s="133"/>
      <c r="C3" s="134"/>
      <c r="D3" s="134"/>
      <c r="E3" s="134"/>
      <c r="F3" s="134"/>
      <c r="G3" s="135"/>
    </row>
    <row r="4" spans="2:7" ht="10.5" customHeight="1">
      <c r="B4" s="1"/>
      <c r="C4" s="2"/>
      <c r="D4" s="2"/>
      <c r="E4" s="2"/>
      <c r="F4" s="2"/>
      <c r="G4" s="50"/>
    </row>
    <row r="5" spans="2:7" ht="10.5" customHeight="1">
      <c r="B5" s="15" t="s">
        <v>50</v>
      </c>
      <c r="C5" s="51" t="s">
        <v>51</v>
      </c>
      <c r="D5" s="20"/>
      <c r="E5" s="52"/>
      <c r="F5" s="4" t="s">
        <v>52</v>
      </c>
      <c r="G5" s="53" t="s">
        <v>51</v>
      </c>
    </row>
    <row r="6" spans="2:7" ht="10.5" customHeight="1">
      <c r="B6" s="8" t="str">
        <f>+[4]Deuda!B6</f>
        <v>COP</v>
      </c>
      <c r="C6" s="9">
        <f>+Deuda!C6</f>
        <v>0.82899999999999996</v>
      </c>
      <c r="D6" s="20"/>
      <c r="E6" s="14"/>
      <c r="F6" s="10" t="str">
        <f>+[4]Deuda!F6</f>
        <v>IBR</v>
      </c>
      <c r="G6" s="3">
        <f>+Deuda!G6</f>
        <v>0.35080058249639229</v>
      </c>
    </row>
    <row r="7" spans="2:7" ht="10.5" customHeight="1">
      <c r="B7" s="8" t="str">
        <f>+[4]Deuda!B7</f>
        <v>CLP</v>
      </c>
      <c r="C7" s="9">
        <f>+Deuda!C7</f>
        <v>0.126</v>
      </c>
      <c r="D7" s="20"/>
      <c r="E7" s="14"/>
      <c r="F7" s="10" t="str">
        <f>+[4]Deuda!F7</f>
        <v>DTF</v>
      </c>
      <c r="G7" s="3">
        <f>+Deuda!G7</f>
        <v>0.26635242728181502</v>
      </c>
    </row>
    <row r="8" spans="2:7" ht="10.5" customHeight="1">
      <c r="B8" s="8" t="str">
        <f>+[4]Deuda!B8</f>
        <v>PEN</v>
      </c>
      <c r="C8" s="9">
        <f>+Deuda!C8</f>
        <v>3.3000000000000002E-2</v>
      </c>
      <c r="D8" s="20"/>
      <c r="E8" s="14"/>
      <c r="F8" s="10" t="str">
        <f>+[4]Deuda!F8</f>
        <v>IPC</v>
      </c>
      <c r="G8" s="3">
        <f>+Deuda!G8</f>
        <v>0.19476324006889126</v>
      </c>
    </row>
    <row r="9" spans="2:7" ht="10.5" customHeight="1">
      <c r="B9" s="8" t="str">
        <f>+[4]Deuda!B9</f>
        <v>USD</v>
      </c>
      <c r="C9" s="9">
        <f>+Deuda!C9</f>
        <v>1.0999999999999999E-2</v>
      </c>
      <c r="D9" s="20"/>
      <c r="E9" s="14"/>
      <c r="F9" s="10" t="str">
        <f>+[4]Deuda!F10</f>
        <v>TAB Nominal</v>
      </c>
      <c r="G9" s="3">
        <f>+Deuda!G9</f>
        <v>9.1720982879148455E-2</v>
      </c>
    </row>
    <row r="10" spans="2:7" ht="10.5" customHeight="1">
      <c r="B10" s="8" t="str">
        <f>+[4]Deuda!B10</f>
        <v>MXN</v>
      </c>
      <c r="C10" s="9">
        <f>+Deuda!C10</f>
        <v>5.9999999999999995E-4</v>
      </c>
      <c r="D10" s="20"/>
      <c r="E10" s="14"/>
      <c r="F10" s="10" t="str">
        <f>+[4]Deuda!F11</f>
        <v>Tasa Fija &gt; 1 Año</v>
      </c>
      <c r="G10" s="3">
        <f>+Deuda!G10</f>
        <v>5.0997572224451719E-2</v>
      </c>
    </row>
    <row r="11" spans="2:7" ht="10.5" customHeight="1">
      <c r="B11" s="8" t="str">
        <f>+[4]Deuda!B11</f>
        <v>VEF</v>
      </c>
      <c r="C11" s="9">
        <f>+Deuda!C11</f>
        <v>3.0852528037333862E-4</v>
      </c>
      <c r="D11" s="20"/>
      <c r="E11" s="14"/>
      <c r="F11" s="10" t="str">
        <f>+[4]Deuda!F9</f>
        <v xml:space="preserve">Tasa Fija &lt; 1 Año </v>
      </c>
      <c r="G11" s="3">
        <f>+Deuda!G11</f>
        <v>3.9564195029852332E-2</v>
      </c>
    </row>
    <row r="12" spans="2:7" ht="10.5" customHeight="1">
      <c r="B12" s="8"/>
      <c r="C12" s="20"/>
      <c r="D12" s="20"/>
      <c r="E12" s="14"/>
      <c r="F12" s="10" t="str">
        <f>+[4]Deuda!F12</f>
        <v xml:space="preserve">LIBOR </v>
      </c>
      <c r="G12" s="3">
        <f>+Deuda!G12</f>
        <v>6.1880380845297607E-3</v>
      </c>
    </row>
    <row r="13" spans="2:7" ht="10.5" customHeight="1">
      <c r="B13" s="8"/>
      <c r="D13" s="20"/>
      <c r="E13" s="14"/>
      <c r="G13" s="3"/>
    </row>
    <row r="14" spans="2:7" ht="10.5" customHeight="1">
      <c r="B14" s="15" t="s">
        <v>53</v>
      </c>
      <c r="C14" s="51" t="s">
        <v>51</v>
      </c>
      <c r="D14" s="20"/>
      <c r="E14" s="14"/>
      <c r="G14" s="54"/>
    </row>
    <row r="15" spans="2:7" ht="10.5" customHeight="1">
      <c r="B15" s="8" t="str">
        <f>+[4]Deuda!B15</f>
        <v xml:space="preserve">COP </v>
      </c>
      <c r="C15" s="9">
        <f>+Deuda!C15</f>
        <v>0.82899999999999996</v>
      </c>
      <c r="D15" s="16"/>
      <c r="E15" s="14"/>
      <c r="F15" s="4" t="s">
        <v>54</v>
      </c>
      <c r="G15" s="53" t="s">
        <v>51</v>
      </c>
    </row>
    <row r="16" spans="2:7" ht="10.5" customHeight="1">
      <c r="B16" s="8" t="str">
        <f>+[4]Deuda!B16</f>
        <v>CLP</v>
      </c>
      <c r="C16" s="9">
        <f>+Deuda!C16</f>
        <v>0.126</v>
      </c>
      <c r="D16" s="16"/>
      <c r="E16" s="14"/>
      <c r="F16" s="10" t="str">
        <f>+[4]Deuda!F16</f>
        <v>IBR</v>
      </c>
      <c r="G16" s="12">
        <f>+Deuda!G16</f>
        <v>0.35080058249639229</v>
      </c>
    </row>
    <row r="17" spans="2:8" ht="10.5" customHeight="1">
      <c r="B17" s="8" t="str">
        <f>+[4]Deuda!B17</f>
        <v>PEN</v>
      </c>
      <c r="C17" s="9">
        <f>+Deuda!C17</f>
        <v>3.3000000000000002E-2</v>
      </c>
      <c r="D17" s="20"/>
      <c r="F17" s="10" t="str">
        <f>+[4]Deuda!F17</f>
        <v>DTF</v>
      </c>
      <c r="G17" s="12">
        <f>+Deuda!G17</f>
        <v>0.26635242728181502</v>
      </c>
    </row>
    <row r="18" spans="2:8" ht="10.5" customHeight="1">
      <c r="B18" s="8" t="str">
        <f>+[4]Deuda!B18</f>
        <v xml:space="preserve">USD </v>
      </c>
      <c r="C18" s="9">
        <f>+Deuda!C18</f>
        <v>1.0999999999999999E-2</v>
      </c>
      <c r="D18" s="20"/>
      <c r="F18" s="10" t="str">
        <f>+[4]Deuda!F18</f>
        <v>IPC</v>
      </c>
      <c r="G18" s="12">
        <f>+Deuda!G18</f>
        <v>0.19476324006889126</v>
      </c>
    </row>
    <row r="19" spans="2:8" ht="10.5" customHeight="1">
      <c r="B19" s="8" t="str">
        <f>+[4]Deuda!B19</f>
        <v>MXN</v>
      </c>
      <c r="C19" s="9">
        <f>+Deuda!C19</f>
        <v>5.9999999999999995E-4</v>
      </c>
      <c r="D19" s="20"/>
      <c r="F19" s="10" t="str">
        <f>+[4]Deuda!F20</f>
        <v>TAB Nominal</v>
      </c>
      <c r="G19" s="12">
        <f>+Deuda!G19</f>
        <v>9.1720982879148455E-2</v>
      </c>
    </row>
    <row r="20" spans="2:8" ht="10.5" customHeight="1">
      <c r="B20" s="8" t="str">
        <f>+[4]Deuda!B20</f>
        <v>VEF</v>
      </c>
      <c r="C20" s="9">
        <f>+Deuda!C20</f>
        <v>3.0852528037333862E-4</v>
      </c>
      <c r="D20" s="20"/>
      <c r="F20" s="10" t="str">
        <f>+[4]Deuda!F21</f>
        <v>Tasa Fija &gt; 1 Año</v>
      </c>
      <c r="G20" s="12">
        <f>+Deuda!G20</f>
        <v>5.0997572224451719E-2</v>
      </c>
    </row>
    <row r="21" spans="2:8" ht="10.5" customHeight="1">
      <c r="B21" s="8"/>
      <c r="F21" s="10" t="str">
        <f>+[4]Deuda!F19</f>
        <v xml:space="preserve">Tasa Fija &lt; 1 Año </v>
      </c>
      <c r="G21" s="12">
        <f>+Deuda!G21</f>
        <v>3.9564195029852332E-2</v>
      </c>
    </row>
    <row r="22" spans="2:8" ht="10.5" customHeight="1">
      <c r="B22" s="8"/>
      <c r="F22" s="10" t="str">
        <f>+[4]Deuda!F22</f>
        <v xml:space="preserve">LIBOR </v>
      </c>
      <c r="G22" s="12">
        <f>+Deuda!G22</f>
        <v>6.1880380845297607E-3</v>
      </c>
    </row>
    <row r="23" spans="2:8" ht="10.5" customHeight="1">
      <c r="B23" s="8"/>
      <c r="G23" s="3"/>
    </row>
    <row r="24" spans="2:8" ht="10.5" customHeight="1">
      <c r="B24" s="8"/>
      <c r="G24" s="12"/>
    </row>
    <row r="25" spans="2:8" ht="10.5" customHeight="1">
      <c r="B25" s="15" t="s">
        <v>55</v>
      </c>
      <c r="C25" s="5" t="s">
        <v>111</v>
      </c>
      <c r="D25" s="51" t="s">
        <v>56</v>
      </c>
      <c r="E25" s="24"/>
      <c r="F25" s="4" t="s">
        <v>57</v>
      </c>
      <c r="G25" s="4" t="s">
        <v>58</v>
      </c>
    </row>
    <row r="26" spans="2:8" ht="10.5" customHeight="1">
      <c r="B26" s="8" t="s">
        <v>24</v>
      </c>
      <c r="C26" s="26">
        <f>+Deuda!C26</f>
        <v>1891409.7849380302</v>
      </c>
      <c r="D26" s="27">
        <f>+Deuda!D26</f>
        <v>9.0547136907081063E-2</v>
      </c>
      <c r="E26" s="28" t="s">
        <v>25</v>
      </c>
      <c r="F26" s="55" t="s">
        <v>59</v>
      </c>
      <c r="G26" s="12">
        <f>+Deuda!G26</f>
        <v>0.183</v>
      </c>
      <c r="H26" s="13"/>
    </row>
    <row r="27" spans="2:8" ht="10.5" customHeight="1">
      <c r="B27" s="8" t="s">
        <v>60</v>
      </c>
      <c r="C27" s="26">
        <f>+Deuda!C27</f>
        <v>401459</v>
      </c>
      <c r="D27" s="27">
        <f>+Deuda!D27</f>
        <v>0.13197363380868282</v>
      </c>
      <c r="E27" s="30"/>
      <c r="F27" s="55" t="s">
        <v>61</v>
      </c>
      <c r="G27" s="12">
        <f>+Deuda!G27</f>
        <v>0.55300000000000005</v>
      </c>
      <c r="H27" s="13"/>
    </row>
    <row r="28" spans="2:8" ht="10.5" customHeight="1">
      <c r="B28" s="8" t="s">
        <v>62</v>
      </c>
      <c r="C28" s="26">
        <f>+Deuda!C28</f>
        <v>417092.37518684292</v>
      </c>
      <c r="D28" s="27">
        <f>+Deuda!D28</f>
        <v>5.1549244932710778E-2</v>
      </c>
      <c r="E28" s="35" t="s">
        <v>30</v>
      </c>
      <c r="F28" s="55" t="s">
        <v>63</v>
      </c>
      <c r="G28" s="12">
        <f>+Deuda!G28</f>
        <v>0.26400000000000001</v>
      </c>
      <c r="H28" s="6"/>
    </row>
    <row r="29" spans="2:8" ht="10.5" customHeight="1">
      <c r="B29" s="8" t="s">
        <v>64</v>
      </c>
      <c r="C29" s="26">
        <f>+Deuda!C29</f>
        <v>291676.39559854195</v>
      </c>
      <c r="D29" s="27">
        <f>+Deuda!D29</f>
        <v>7.711711329382942E-2</v>
      </c>
      <c r="F29" s="56" t="s">
        <v>65</v>
      </c>
      <c r="G29" s="34">
        <f>+Deuda!G29</f>
        <v>2.8930694897774263</v>
      </c>
      <c r="H29" s="16"/>
    </row>
    <row r="30" spans="2:8" ht="10.5" customHeight="1">
      <c r="B30" s="8" t="s">
        <v>66</v>
      </c>
      <c r="C30" s="26">
        <f>+Deuda!C30</f>
        <v>104543.88929219599</v>
      </c>
      <c r="D30" s="27">
        <f>+Deuda!D30</f>
        <v>8.8435766601562271E-2</v>
      </c>
      <c r="E30" s="14"/>
      <c r="G30" s="12"/>
    </row>
    <row r="31" spans="2:8" ht="11.25" customHeight="1">
      <c r="B31" s="8" t="s">
        <v>67</v>
      </c>
      <c r="C31" s="26">
        <f>+Deuda!C31</f>
        <v>11748.49513639241</v>
      </c>
      <c r="D31" s="27">
        <f>+Deuda!D31</f>
        <v>1.5658192168405114E-2</v>
      </c>
      <c r="E31" s="14"/>
      <c r="G31" s="12"/>
    </row>
    <row r="32" spans="2:8" ht="11.25" customHeight="1">
      <c r="B32" s="8" t="s">
        <v>36</v>
      </c>
      <c r="C32" s="26">
        <f>+Deuda!C32</f>
        <v>16454.584917</v>
      </c>
      <c r="D32" s="27">
        <f>+Deuda!D32</f>
        <v>9.0875779543959936E-2</v>
      </c>
      <c r="E32" s="14"/>
      <c r="G32" s="12"/>
    </row>
    <row r="33" spans="2:7" ht="11.25" customHeight="1">
      <c r="B33" s="37" t="s">
        <v>37</v>
      </c>
      <c r="C33" s="38"/>
      <c r="D33" s="39">
        <f>+Deuda!D33</f>
        <v>8.9069138503247061E-2</v>
      </c>
      <c r="G33" s="12"/>
    </row>
    <row r="34" spans="2:7" ht="11.25" customHeight="1">
      <c r="B34" s="57"/>
      <c r="C34" s="38"/>
      <c r="D34" s="58"/>
      <c r="G34" s="12"/>
    </row>
    <row r="35" spans="2:7" ht="11.25" customHeight="1">
      <c r="B35" s="42"/>
      <c r="C35" s="20"/>
      <c r="D35" s="20"/>
      <c r="G35" s="12"/>
    </row>
    <row r="36" spans="2:7" ht="11.25" customHeight="1">
      <c r="B36" s="15" t="s">
        <v>68</v>
      </c>
      <c r="C36" s="43"/>
      <c r="D36" s="5" t="s">
        <v>111</v>
      </c>
      <c r="G36" s="12"/>
    </row>
    <row r="37" spans="2:7" ht="11.25" customHeight="1">
      <c r="B37" s="44" t="s">
        <v>69</v>
      </c>
      <c r="C37" s="20"/>
      <c r="D37" s="59">
        <f>+Deuda!D37</f>
        <v>3134384.5250690002</v>
      </c>
      <c r="G37" s="12"/>
    </row>
    <row r="38" spans="2:7" ht="11.25" customHeight="1">
      <c r="B38" s="44" t="s">
        <v>70</v>
      </c>
      <c r="C38" s="45"/>
      <c r="D38" s="59">
        <f>+Deuda!D38</f>
        <v>3172211.8609897899</v>
      </c>
      <c r="E38" s="40"/>
      <c r="G38" s="12"/>
    </row>
    <row r="39" spans="2:7" ht="11.25" customHeight="1">
      <c r="B39" s="46" t="s">
        <v>71</v>
      </c>
      <c r="C39" s="47"/>
      <c r="D39" s="59">
        <f>+Deuda!D39</f>
        <v>2965569.2855480099</v>
      </c>
      <c r="E39" s="40"/>
      <c r="G39" s="12"/>
    </row>
    <row r="40" spans="2:7" ht="19.5" customHeight="1">
      <c r="B40" s="48" t="s">
        <v>42</v>
      </c>
      <c r="C40" s="49"/>
      <c r="D40" s="49"/>
      <c r="E40" s="49"/>
      <c r="G40" s="12"/>
    </row>
    <row r="41" spans="2:7" ht="11.25" customHeight="1">
      <c r="B41" s="124" t="s">
        <v>72</v>
      </c>
      <c r="C41" s="125"/>
      <c r="D41" s="125"/>
      <c r="E41" s="125"/>
      <c r="F41" s="125"/>
      <c r="G41" s="126"/>
    </row>
    <row r="42" spans="2:7" ht="11.25" customHeight="1">
      <c r="B42" s="124" t="s">
        <v>73</v>
      </c>
      <c r="C42" s="125"/>
      <c r="D42" s="125"/>
      <c r="E42" s="125"/>
      <c r="F42" s="125"/>
      <c r="G42" s="126"/>
    </row>
    <row r="43" spans="2:7" ht="11.25" customHeight="1">
      <c r="B43" s="136" t="s">
        <v>74</v>
      </c>
      <c r="C43" s="137"/>
      <c r="D43" s="137"/>
      <c r="E43" s="137"/>
      <c r="F43" s="137"/>
      <c r="G43" s="138"/>
    </row>
    <row r="44" spans="2:7" ht="11.25" customHeight="1">
      <c r="B44" s="124" t="s">
        <v>75</v>
      </c>
      <c r="C44" s="125"/>
      <c r="D44" s="125"/>
      <c r="E44" s="125"/>
      <c r="F44" s="125"/>
      <c r="G44" s="126"/>
    </row>
    <row r="45" spans="2:7" ht="11.25" customHeight="1">
      <c r="B45" s="139" t="s">
        <v>76</v>
      </c>
      <c r="C45" s="140"/>
      <c r="D45" s="140"/>
      <c r="E45" s="140"/>
      <c r="F45" s="140"/>
      <c r="G45" s="141"/>
    </row>
    <row r="46" spans="2:7" ht="11.25" customHeight="1">
      <c r="B46" s="124" t="s">
        <v>77</v>
      </c>
      <c r="C46" s="125"/>
      <c r="D46" s="125"/>
      <c r="E46" s="125"/>
      <c r="F46" s="125"/>
      <c r="G46" s="126"/>
    </row>
    <row r="47" spans="2:7" ht="10.5" customHeight="1" thickBot="1">
      <c r="B47" s="127" t="s">
        <v>78</v>
      </c>
      <c r="C47" s="128"/>
      <c r="D47" s="128"/>
      <c r="E47" s="128"/>
      <c r="F47" s="128"/>
      <c r="G47" s="129"/>
    </row>
  </sheetData>
  <mergeCells count="8">
    <mergeCell ref="B46:G46"/>
    <mergeCell ref="B47:G47"/>
    <mergeCell ref="B2:G3"/>
    <mergeCell ref="B41:G41"/>
    <mergeCell ref="B42:G42"/>
    <mergeCell ref="B43:G43"/>
    <mergeCell ref="B44:G44"/>
    <mergeCell ref="B45:G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35"/>
  <sheetViews>
    <sheetView showGridLines="0" zoomScale="80" zoomScaleNormal="80" workbookViewId="0">
      <pane xSplit="1" ySplit="2" topLeftCell="DF3" activePane="bottomRight" state="frozen"/>
      <selection sqref="A1:XFD1"/>
      <selection pane="topRight" sqref="A1:XFD1"/>
      <selection pane="bottomLeft" sqref="A1:XFD1"/>
      <selection pane="bottomRight" activeCell="DN1" sqref="DN1"/>
    </sheetView>
  </sheetViews>
  <sheetFormatPr baseColWidth="10" defaultColWidth="11.42578125" defaultRowHeight="14.25"/>
  <cols>
    <col min="1" max="1" width="62.28515625" style="74" bestFit="1" customWidth="1"/>
    <col min="2" max="2" width="27.140625" style="74" bestFit="1" customWidth="1"/>
    <col min="3" max="118" width="13.7109375" style="74" customWidth="1"/>
    <col min="119" max="119" width="16.140625" style="74" bestFit="1" customWidth="1"/>
    <col min="120" max="16384" width="11.42578125" style="74"/>
  </cols>
  <sheetData>
    <row r="1" spans="1:119" ht="15" thickBot="1"/>
    <row r="2" spans="1:119" ht="15" thickBot="1">
      <c r="A2" s="75"/>
      <c r="B2" s="76">
        <v>38687</v>
      </c>
      <c r="C2" s="77">
        <v>38777</v>
      </c>
      <c r="D2" s="77">
        <v>38808</v>
      </c>
      <c r="E2" s="77">
        <v>38838</v>
      </c>
      <c r="F2" s="77">
        <v>38869</v>
      </c>
      <c r="G2" s="77">
        <v>38899</v>
      </c>
      <c r="H2" s="77">
        <v>38930</v>
      </c>
      <c r="I2" s="77">
        <v>38961</v>
      </c>
      <c r="J2" s="77">
        <v>38991</v>
      </c>
      <c r="K2" s="77">
        <v>39022</v>
      </c>
      <c r="L2" s="77">
        <v>39052</v>
      </c>
      <c r="M2" s="77">
        <v>39114</v>
      </c>
      <c r="N2" s="77">
        <v>39142</v>
      </c>
      <c r="O2" s="77">
        <v>39173</v>
      </c>
      <c r="P2" s="77">
        <v>39203</v>
      </c>
      <c r="Q2" s="77">
        <v>39234</v>
      </c>
      <c r="R2" s="77">
        <v>39264</v>
      </c>
      <c r="S2" s="77">
        <v>39295</v>
      </c>
      <c r="T2" s="77">
        <v>39326</v>
      </c>
      <c r="U2" s="77">
        <v>39356</v>
      </c>
      <c r="V2" s="77">
        <v>39387</v>
      </c>
      <c r="W2" s="77">
        <v>39417</v>
      </c>
      <c r="X2" s="77">
        <v>39479</v>
      </c>
      <c r="Y2" s="77">
        <v>39508</v>
      </c>
      <c r="Z2" s="77">
        <v>39539</v>
      </c>
      <c r="AA2" s="77">
        <v>39569</v>
      </c>
      <c r="AB2" s="77">
        <v>39600</v>
      </c>
      <c r="AC2" s="77">
        <v>39630</v>
      </c>
      <c r="AD2" s="77">
        <v>39661</v>
      </c>
      <c r="AE2" s="77">
        <v>39692</v>
      </c>
      <c r="AF2" s="77">
        <v>39722</v>
      </c>
      <c r="AG2" s="77">
        <v>39753</v>
      </c>
      <c r="AH2" s="77">
        <v>39783</v>
      </c>
      <c r="AI2" s="77">
        <v>39845</v>
      </c>
      <c r="AJ2" s="77">
        <v>39873</v>
      </c>
      <c r="AK2" s="77">
        <v>39904</v>
      </c>
      <c r="AL2" s="77">
        <v>39934</v>
      </c>
      <c r="AM2" s="77">
        <v>39965</v>
      </c>
      <c r="AN2" s="77">
        <v>39995</v>
      </c>
      <c r="AO2" s="77">
        <v>40026</v>
      </c>
      <c r="AP2" s="77">
        <v>40057</v>
      </c>
      <c r="AQ2" s="77">
        <v>40087</v>
      </c>
      <c r="AR2" s="77">
        <v>40118</v>
      </c>
      <c r="AS2" s="77">
        <v>40148</v>
      </c>
      <c r="AT2" s="77">
        <v>40179</v>
      </c>
      <c r="AU2" s="77">
        <v>40210</v>
      </c>
      <c r="AV2" s="77">
        <v>40238</v>
      </c>
      <c r="AW2" s="77">
        <v>40269</v>
      </c>
      <c r="AX2" s="77">
        <v>40299</v>
      </c>
      <c r="AY2" s="77">
        <v>40330</v>
      </c>
      <c r="AZ2" s="77">
        <v>40360</v>
      </c>
      <c r="BA2" s="77">
        <v>40391</v>
      </c>
      <c r="BB2" s="77">
        <v>40422</v>
      </c>
      <c r="BC2" s="77">
        <v>40452</v>
      </c>
      <c r="BD2" s="77">
        <v>40483</v>
      </c>
      <c r="BE2" s="77">
        <v>40513</v>
      </c>
      <c r="BF2" s="77">
        <v>40544</v>
      </c>
      <c r="BG2" s="77">
        <v>40575</v>
      </c>
      <c r="BH2" s="77">
        <v>40603</v>
      </c>
      <c r="BI2" s="77">
        <v>40634</v>
      </c>
      <c r="BJ2" s="77">
        <v>40664</v>
      </c>
      <c r="BK2" s="77">
        <v>40695</v>
      </c>
      <c r="BL2" s="77">
        <v>40725</v>
      </c>
      <c r="BM2" s="77">
        <v>40756</v>
      </c>
      <c r="BN2" s="77">
        <v>40787</v>
      </c>
      <c r="BO2" s="77">
        <v>40817</v>
      </c>
      <c r="BP2" s="77">
        <v>40848</v>
      </c>
      <c r="BQ2" s="77">
        <v>40878</v>
      </c>
      <c r="BR2" s="77">
        <v>40940</v>
      </c>
      <c r="BS2" s="77">
        <v>40969</v>
      </c>
      <c r="BT2" s="77">
        <v>41000</v>
      </c>
      <c r="BU2" s="77">
        <v>41030</v>
      </c>
      <c r="BV2" s="77">
        <v>41061</v>
      </c>
      <c r="BW2" s="77">
        <v>41091</v>
      </c>
      <c r="BX2" s="77">
        <v>41122</v>
      </c>
      <c r="BY2" s="77">
        <v>41153</v>
      </c>
      <c r="BZ2" s="77">
        <v>41183</v>
      </c>
      <c r="CA2" s="77">
        <v>41214</v>
      </c>
      <c r="CB2" s="77">
        <v>41244</v>
      </c>
      <c r="CC2" s="77">
        <v>41306</v>
      </c>
      <c r="CD2" s="77">
        <v>41334</v>
      </c>
      <c r="CE2" s="77">
        <v>41365</v>
      </c>
      <c r="CF2" s="77">
        <v>41395</v>
      </c>
      <c r="CG2" s="77">
        <v>41426</v>
      </c>
      <c r="CH2" s="77">
        <v>41456</v>
      </c>
      <c r="CI2" s="77">
        <v>41487</v>
      </c>
      <c r="CJ2" s="77">
        <v>41518</v>
      </c>
      <c r="CK2" s="77">
        <v>41548</v>
      </c>
      <c r="CL2" s="77">
        <v>41579</v>
      </c>
      <c r="CM2" s="77">
        <v>41609</v>
      </c>
      <c r="CN2" s="77">
        <v>41671</v>
      </c>
      <c r="CO2" s="77">
        <v>41699</v>
      </c>
      <c r="CP2" s="77">
        <v>41730</v>
      </c>
      <c r="CQ2" s="77">
        <v>41760</v>
      </c>
      <c r="CR2" s="77">
        <v>41791</v>
      </c>
      <c r="CS2" s="77">
        <v>41821</v>
      </c>
      <c r="CT2" s="77">
        <v>41852</v>
      </c>
      <c r="CU2" s="77">
        <v>41883</v>
      </c>
      <c r="CV2" s="77">
        <v>41913</v>
      </c>
      <c r="CW2" s="77">
        <v>41944</v>
      </c>
      <c r="CX2" s="77">
        <v>41974</v>
      </c>
      <c r="CY2" s="77">
        <v>42036</v>
      </c>
      <c r="CZ2" s="77">
        <v>42064</v>
      </c>
      <c r="DA2" s="77">
        <v>42095</v>
      </c>
      <c r="DB2" s="77">
        <v>42125</v>
      </c>
      <c r="DC2" s="77">
        <v>42156</v>
      </c>
      <c r="DD2" s="77">
        <v>42186</v>
      </c>
      <c r="DE2" s="77">
        <v>42217</v>
      </c>
      <c r="DF2" s="77">
        <v>42248</v>
      </c>
      <c r="DG2" s="77">
        <v>42278</v>
      </c>
      <c r="DH2" s="77">
        <v>42309</v>
      </c>
      <c r="DI2" s="77">
        <v>42339</v>
      </c>
      <c r="DJ2" s="77">
        <v>42401</v>
      </c>
      <c r="DK2" s="77">
        <v>42430</v>
      </c>
      <c r="DL2" s="77">
        <v>42461</v>
      </c>
      <c r="DM2" s="77">
        <v>42491</v>
      </c>
      <c r="DN2" s="77">
        <v>42522</v>
      </c>
    </row>
    <row r="3" spans="1:119">
      <c r="A3" s="78" t="s">
        <v>79</v>
      </c>
      <c r="B3" s="79">
        <v>121469</v>
      </c>
      <c r="C3" s="80">
        <v>168713</v>
      </c>
      <c r="D3" s="80">
        <v>190591</v>
      </c>
      <c r="E3" s="80">
        <v>199746</v>
      </c>
      <c r="F3" s="80">
        <v>173168</v>
      </c>
      <c r="G3" s="80">
        <v>155503</v>
      </c>
      <c r="H3" s="80">
        <v>151823</v>
      </c>
      <c r="I3" s="80">
        <v>137397</v>
      </c>
      <c r="J3" s="80">
        <v>155936</v>
      </c>
      <c r="K3" s="80">
        <v>127302</v>
      </c>
      <c r="L3" s="80">
        <v>147021</v>
      </c>
      <c r="M3" s="80">
        <v>151348</v>
      </c>
      <c r="N3" s="80">
        <v>162791</v>
      </c>
      <c r="O3" s="80">
        <v>204229</v>
      </c>
      <c r="P3" s="80">
        <v>147478</v>
      </c>
      <c r="Q3" s="80">
        <v>144117</v>
      </c>
      <c r="R3" s="80">
        <v>166116</v>
      </c>
      <c r="S3" s="80">
        <v>141305</v>
      </c>
      <c r="T3" s="80">
        <v>130538</v>
      </c>
      <c r="U3" s="80">
        <v>170818</v>
      </c>
      <c r="V3" s="80">
        <v>130936</v>
      </c>
      <c r="W3" s="80">
        <v>134659</v>
      </c>
      <c r="X3" s="80"/>
      <c r="Y3" s="81">
        <v>206388</v>
      </c>
      <c r="Z3" s="81">
        <v>196639</v>
      </c>
      <c r="AA3" s="81">
        <v>147757</v>
      </c>
      <c r="AB3" s="81">
        <v>153862</v>
      </c>
      <c r="AC3" s="81">
        <v>154237</v>
      </c>
      <c r="AD3" s="81">
        <v>216091</v>
      </c>
      <c r="AE3" s="81">
        <v>214086</v>
      </c>
      <c r="AF3" s="81">
        <v>226173</v>
      </c>
      <c r="AG3" s="81">
        <v>222648.83789879613</v>
      </c>
      <c r="AH3" s="81">
        <v>200036</v>
      </c>
      <c r="AI3" s="81">
        <v>416815.94551217579</v>
      </c>
      <c r="AJ3" s="81">
        <v>134698.60009142253</v>
      </c>
      <c r="AK3" s="81">
        <v>141950</v>
      </c>
      <c r="AL3" s="81">
        <v>104699</v>
      </c>
      <c r="AM3" s="81">
        <v>116344</v>
      </c>
      <c r="AN3" s="81">
        <v>110344</v>
      </c>
      <c r="AO3" s="81">
        <v>136791</v>
      </c>
      <c r="AP3" s="81">
        <v>135155</v>
      </c>
      <c r="AQ3" s="81">
        <v>159160</v>
      </c>
      <c r="AR3" s="81">
        <v>162206.32562523213</v>
      </c>
      <c r="AS3" s="81">
        <v>152572</v>
      </c>
      <c r="AT3" s="81"/>
      <c r="AU3" s="81">
        <v>196321.256387</v>
      </c>
      <c r="AV3" s="81">
        <v>150928</v>
      </c>
      <c r="AW3" s="81">
        <v>161239</v>
      </c>
      <c r="AX3" s="81">
        <v>140415</v>
      </c>
      <c r="AY3" s="81">
        <v>119283</v>
      </c>
      <c r="AZ3" s="81">
        <v>309736</v>
      </c>
      <c r="BA3" s="81">
        <v>287929</v>
      </c>
      <c r="BB3" s="81">
        <v>104390.23325695185</v>
      </c>
      <c r="BC3" s="81">
        <v>263481</v>
      </c>
      <c r="BD3" s="81">
        <v>366217</v>
      </c>
      <c r="BE3" s="81">
        <v>133388.97514991998</v>
      </c>
      <c r="BF3" s="81">
        <v>141549.59434022001</v>
      </c>
      <c r="BG3" s="81">
        <v>203152</v>
      </c>
      <c r="BH3" s="81">
        <v>142952.48622630999</v>
      </c>
      <c r="BI3" s="81">
        <v>286096.72412677994</v>
      </c>
      <c r="BJ3" s="81">
        <v>312995.33854612004</v>
      </c>
      <c r="BK3" s="81">
        <f>134429008787.53/1000000</f>
        <v>134429.00878753001</v>
      </c>
      <c r="BL3" s="81">
        <v>191009.11941571999</v>
      </c>
      <c r="BM3" s="81">
        <v>288766.52692372003</v>
      </c>
      <c r="BN3" s="81">
        <v>133693.26787393002</v>
      </c>
      <c r="BO3" s="81">
        <v>354433.94798663998</v>
      </c>
      <c r="BP3" s="81">
        <v>249092.21226304999</v>
      </c>
      <c r="BQ3" s="81">
        <v>193087.19353529002</v>
      </c>
      <c r="BR3" s="81">
        <v>186935.01383596001</v>
      </c>
      <c r="BS3" s="81">
        <v>177320.76871731004</v>
      </c>
      <c r="BT3" s="81">
        <v>238551.08957335999</v>
      </c>
      <c r="BU3" s="81">
        <v>268697</v>
      </c>
      <c r="BV3" s="81">
        <v>289562.87925303006</v>
      </c>
      <c r="BW3" s="81">
        <v>316496.73266556009</v>
      </c>
      <c r="BX3" s="81">
        <v>331533.68391821004</v>
      </c>
      <c r="BY3" s="81">
        <v>331810.34364622994</v>
      </c>
      <c r="BZ3" s="81">
        <v>432870.01166120003</v>
      </c>
      <c r="CA3" s="81">
        <v>346366.93710132997</v>
      </c>
      <c r="CB3" s="82">
        <v>291812.4471142299</v>
      </c>
      <c r="CC3" s="81">
        <v>261198.13163437002</v>
      </c>
      <c r="CD3" s="81">
        <v>268522.23207793001</v>
      </c>
      <c r="CE3" s="81">
        <v>340951.5802710799</v>
      </c>
      <c r="CF3" s="81">
        <v>300671.25804037001</v>
      </c>
      <c r="CG3" s="81">
        <v>313030.59821806999</v>
      </c>
      <c r="CH3" s="81">
        <v>307885.65668306005</v>
      </c>
      <c r="CI3" s="81">
        <v>439301.38743593008</v>
      </c>
      <c r="CJ3" s="81">
        <v>345434.54984025878</v>
      </c>
      <c r="CK3" s="81">
        <v>458057.36909423303</v>
      </c>
      <c r="CL3" s="81">
        <v>391126.09296456148</v>
      </c>
      <c r="CM3" s="81">
        <v>415477.76324112655</v>
      </c>
      <c r="CN3" s="81">
        <v>448816.22657200007</v>
      </c>
      <c r="CO3" s="81">
        <v>353986.57540203066</v>
      </c>
      <c r="CP3" s="81">
        <v>358710.31285353302</v>
      </c>
      <c r="CQ3" s="81">
        <v>295036.90316848102</v>
      </c>
      <c r="CR3" s="81">
        <v>224898.30669938601</v>
      </c>
      <c r="CS3" s="81">
        <v>236285.595258263</v>
      </c>
      <c r="CT3" s="81">
        <v>251879.02994712899</v>
      </c>
      <c r="CU3" s="81">
        <v>206874.68070209099</v>
      </c>
      <c r="CV3" s="81">
        <v>340529.90787931002</v>
      </c>
      <c r="CW3" s="81">
        <v>276707.86431333597</v>
      </c>
      <c r="CX3" s="81">
        <v>391863</v>
      </c>
      <c r="CY3" s="81">
        <v>228624.77574076</v>
      </c>
      <c r="CZ3" s="81">
        <v>275986.28255105001</v>
      </c>
      <c r="DA3" s="81">
        <v>254128.38012148999</v>
      </c>
      <c r="DB3" s="81">
        <v>230099.40073806999</v>
      </c>
      <c r="DC3" s="81">
        <v>205543.24975660999</v>
      </c>
      <c r="DD3" s="81">
        <v>225992.14641407001</v>
      </c>
      <c r="DE3" s="81">
        <v>218780.34286790999</v>
      </c>
      <c r="DF3" s="81">
        <v>198575.46363444001</v>
      </c>
      <c r="DG3" s="81">
        <v>220648.90362013399</v>
      </c>
      <c r="DH3" s="81">
        <v>258286.07411068701</v>
      </c>
      <c r="DI3" s="81">
        <v>286063.5916529902</v>
      </c>
      <c r="DJ3" s="81">
        <v>285088.03078489302</v>
      </c>
      <c r="DK3" s="81">
        <v>291760.68353432702</v>
      </c>
      <c r="DL3" s="81">
        <v>258529.97822371044</v>
      </c>
      <c r="DM3" s="81">
        <v>255153.21405771971</v>
      </c>
      <c r="DN3" s="81">
        <f>+(Deuda!D38-Deuda!D39)</f>
        <v>206642.57544178003</v>
      </c>
    </row>
    <row r="4" spans="1:119">
      <c r="A4" s="84" t="s">
        <v>80</v>
      </c>
      <c r="B4" s="79">
        <v>41040</v>
      </c>
      <c r="C4" s="80">
        <v>420720</v>
      </c>
      <c r="D4" s="80">
        <v>424569</v>
      </c>
      <c r="E4" s="80">
        <v>524225</v>
      </c>
      <c r="F4" s="80">
        <v>804882</v>
      </c>
      <c r="G4" s="80">
        <v>756923</v>
      </c>
      <c r="H4" s="80">
        <v>736014</v>
      </c>
      <c r="I4" s="80">
        <v>729637</v>
      </c>
      <c r="J4" s="80">
        <v>720783</v>
      </c>
      <c r="K4" s="80">
        <v>714908</v>
      </c>
      <c r="L4" s="80">
        <v>705877</v>
      </c>
      <c r="M4" s="80">
        <v>777728</v>
      </c>
      <c r="N4" s="80">
        <v>793270</v>
      </c>
      <c r="O4" s="80">
        <v>789907</v>
      </c>
      <c r="P4" s="80">
        <v>714120</v>
      </c>
      <c r="Q4" s="80">
        <v>713125</v>
      </c>
      <c r="R4" s="80">
        <v>727236</v>
      </c>
      <c r="S4" s="80">
        <v>737381</v>
      </c>
      <c r="T4" s="80">
        <v>703403</v>
      </c>
      <c r="U4" s="80">
        <v>692502</v>
      </c>
      <c r="V4" s="80">
        <v>680109</v>
      </c>
      <c r="W4" s="81">
        <v>718503</v>
      </c>
      <c r="X4" s="81"/>
      <c r="Y4" s="81">
        <v>667919</v>
      </c>
      <c r="Z4" s="81">
        <v>693038</v>
      </c>
      <c r="AA4" s="81">
        <v>685734</v>
      </c>
      <c r="AB4" s="81">
        <v>686806</v>
      </c>
      <c r="AC4" s="81">
        <v>710904</v>
      </c>
      <c r="AD4" s="81">
        <v>754629</v>
      </c>
      <c r="AE4" s="81">
        <v>796807</v>
      </c>
      <c r="AF4" s="81">
        <v>832285</v>
      </c>
      <c r="AG4" s="81">
        <v>840562</v>
      </c>
      <c r="AH4" s="81">
        <v>884819</v>
      </c>
      <c r="AI4" s="81">
        <v>1055194.517553803</v>
      </c>
      <c r="AJ4" s="81">
        <v>1052992.8083309494</v>
      </c>
      <c r="AK4" s="81">
        <v>1036004</v>
      </c>
      <c r="AL4" s="81">
        <v>1027281</v>
      </c>
      <c r="AM4" s="81">
        <v>1057684</v>
      </c>
      <c r="AN4" s="81">
        <v>1045780</v>
      </c>
      <c r="AO4" s="81">
        <v>1063272</v>
      </c>
      <c r="AP4" s="81">
        <v>1054633</v>
      </c>
      <c r="AQ4" s="81">
        <v>1040660</v>
      </c>
      <c r="AR4" s="81">
        <v>1053108.3346983767</v>
      </c>
      <c r="AS4" s="81">
        <v>1015157</v>
      </c>
      <c r="AT4" s="81"/>
      <c r="AU4" s="81">
        <v>976765.33545999601</v>
      </c>
      <c r="AV4" s="81">
        <v>962604</v>
      </c>
      <c r="AW4" s="81">
        <v>956036</v>
      </c>
      <c r="AX4" s="81">
        <v>943715</v>
      </c>
      <c r="AY4" s="81">
        <v>909586</v>
      </c>
      <c r="AZ4" s="81">
        <v>1094735</v>
      </c>
      <c r="BA4" s="81">
        <v>1030839</v>
      </c>
      <c r="BB4" s="81">
        <v>915955.30578905053</v>
      </c>
      <c r="BC4" s="81">
        <v>1193232</v>
      </c>
      <c r="BD4" s="81">
        <v>1324084</v>
      </c>
      <c r="BE4" s="81">
        <v>1111216.8366764621</v>
      </c>
      <c r="BF4" s="81">
        <v>1128252.9122407802</v>
      </c>
      <c r="BG4" s="81">
        <v>1216410</v>
      </c>
      <c r="BH4" s="81">
        <v>1217196.0064972341</v>
      </c>
      <c r="BI4" s="81">
        <v>1364025.82859906</v>
      </c>
      <c r="BJ4" s="81">
        <v>1382816.7511402436</v>
      </c>
      <c r="BK4" s="81">
        <f>1182313347109.93/1000000</f>
        <v>1182313.3471099299</v>
      </c>
      <c r="BL4" s="81">
        <v>744135.31456564076</v>
      </c>
      <c r="BM4" s="81">
        <v>777158.20193886303</v>
      </c>
      <c r="BN4" s="81">
        <v>668203.8895777599</v>
      </c>
      <c r="BO4" s="81">
        <v>837539.40162022482</v>
      </c>
      <c r="BP4" s="81">
        <v>720203.86855241994</v>
      </c>
      <c r="BQ4" s="81">
        <v>679598.41019082093</v>
      </c>
      <c r="BR4" s="81">
        <v>641759.49926716904</v>
      </c>
      <c r="BS4" s="81">
        <v>642130.8365992097</v>
      </c>
      <c r="BT4" s="81">
        <v>640120.13284945244</v>
      </c>
      <c r="BU4" s="81">
        <v>643332</v>
      </c>
      <c r="BV4" s="81">
        <v>638430.87258274818</v>
      </c>
      <c r="BW4" s="81">
        <v>643264.06575335679</v>
      </c>
      <c r="BX4" s="81">
        <v>638839.067855114</v>
      </c>
      <c r="BY4" s="81">
        <v>632454.25474439096</v>
      </c>
      <c r="BZ4" s="81">
        <v>634008.60421920998</v>
      </c>
      <c r="CA4" s="81">
        <v>627358.91891861276</v>
      </c>
      <c r="CB4" s="81">
        <v>689674.89125842648</v>
      </c>
      <c r="CC4" s="81">
        <v>699588.26457076846</v>
      </c>
      <c r="CD4" s="81">
        <v>698236.78147180995</v>
      </c>
      <c r="CE4" s="81">
        <v>714034.9730327439</v>
      </c>
      <c r="CF4" s="81">
        <v>684434.76871506323</v>
      </c>
      <c r="CG4" s="81">
        <v>682714.66659767192</v>
      </c>
      <c r="CH4" s="81">
        <v>659427.21576062962</v>
      </c>
      <c r="CI4" s="81">
        <v>1892135.1967769351</v>
      </c>
      <c r="CJ4" s="81">
        <v>2021108.3630300846</v>
      </c>
      <c r="CK4" s="81">
        <v>2081740.9454119999</v>
      </c>
      <c r="CL4" s="81">
        <v>2067235.431979175</v>
      </c>
      <c r="CM4" s="81">
        <v>1996737.3231030118</v>
      </c>
      <c r="CN4" s="81">
        <v>2059002.0719936467</v>
      </c>
      <c r="CO4" s="81">
        <v>1990882.5896648499</v>
      </c>
      <c r="CP4" s="81">
        <v>1987815.6914635401</v>
      </c>
      <c r="CQ4" s="81">
        <v>2011300.3483769901</v>
      </c>
      <c r="CR4" s="81">
        <v>2005210.95743581</v>
      </c>
      <c r="CS4" s="81">
        <v>1996206.64675015</v>
      </c>
      <c r="CT4" s="81">
        <v>1999044.53539791</v>
      </c>
      <c r="CU4" s="81">
        <v>2013963.0151018801</v>
      </c>
      <c r="CV4" s="81">
        <v>2077631.2188117399</v>
      </c>
      <c r="CW4" s="81">
        <v>2092387.17584979</v>
      </c>
      <c r="CX4" s="81">
        <v>2144277</v>
      </c>
      <c r="CY4" s="81">
        <v>2928381.1253754902</v>
      </c>
      <c r="CZ4" s="81">
        <v>2989695</v>
      </c>
      <c r="DA4" s="81">
        <v>2975405</v>
      </c>
      <c r="DB4" s="81">
        <v>3030580.44068876</v>
      </c>
      <c r="DC4" s="81">
        <v>3068056</v>
      </c>
      <c r="DD4" s="81">
        <v>3116655.70338368</v>
      </c>
      <c r="DE4" s="81">
        <v>3140689</v>
      </c>
      <c r="DF4" s="81">
        <v>3070457.7940833899</v>
      </c>
      <c r="DG4" s="81">
        <v>3084221</v>
      </c>
      <c r="DH4" s="81">
        <v>3088245.8813191</v>
      </c>
      <c r="DI4" s="81">
        <v>3094263.9348665201</v>
      </c>
      <c r="DJ4" s="81">
        <v>3179080.73369287</v>
      </c>
      <c r="DK4" s="81">
        <v>3214866.59018652</v>
      </c>
      <c r="DL4" s="81">
        <f>3196001567088.97/1000000</f>
        <v>3196001.56708897</v>
      </c>
      <c r="DM4" s="81">
        <f>3197823597609.09/1000000</f>
        <v>3197823.5976090897</v>
      </c>
      <c r="DN4" s="81">
        <f>3172211860989.79/1000000</f>
        <v>3172211.8609897899</v>
      </c>
    </row>
    <row r="5" spans="1:119">
      <c r="A5" s="84" t="s">
        <v>81</v>
      </c>
      <c r="B5" s="79">
        <v>-80429</v>
      </c>
      <c r="C5" s="80">
        <v>252007</v>
      </c>
      <c r="D5" s="80">
        <v>233978</v>
      </c>
      <c r="E5" s="80">
        <v>324479</v>
      </c>
      <c r="F5" s="80">
        <v>631714</v>
      </c>
      <c r="G5" s="80">
        <v>601420</v>
      </c>
      <c r="H5" s="80">
        <v>584191</v>
      </c>
      <c r="I5" s="80">
        <v>592240</v>
      </c>
      <c r="J5" s="80">
        <v>564847</v>
      </c>
      <c r="K5" s="80">
        <v>587606</v>
      </c>
      <c r="L5" s="80">
        <v>558856</v>
      </c>
      <c r="M5" s="80">
        <v>626380</v>
      </c>
      <c r="N5" s="80">
        <v>630479</v>
      </c>
      <c r="O5" s="80">
        <v>585678</v>
      </c>
      <c r="P5" s="80">
        <v>566642</v>
      </c>
      <c r="Q5" s="80">
        <v>569008</v>
      </c>
      <c r="R5" s="80">
        <v>561120</v>
      </c>
      <c r="S5" s="80">
        <v>596076</v>
      </c>
      <c r="T5" s="80">
        <v>572865</v>
      </c>
      <c r="U5" s="80">
        <v>521684</v>
      </c>
      <c r="V5" s="80">
        <v>549173</v>
      </c>
      <c r="W5" s="80">
        <v>583844</v>
      </c>
      <c r="X5" s="80"/>
      <c r="Y5" s="80">
        <v>461531</v>
      </c>
      <c r="Z5" s="80">
        <v>496399</v>
      </c>
      <c r="AA5" s="80">
        <v>537977</v>
      </c>
      <c r="AB5" s="80">
        <v>532944</v>
      </c>
      <c r="AC5" s="80">
        <v>556667</v>
      </c>
      <c r="AD5" s="80">
        <v>538538</v>
      </c>
      <c r="AE5" s="80">
        <v>582721</v>
      </c>
      <c r="AF5" s="80">
        <v>606112</v>
      </c>
      <c r="AG5" s="80">
        <v>617913.16210120381</v>
      </c>
      <c r="AH5" s="80">
        <v>684783</v>
      </c>
      <c r="AI5" s="80">
        <v>638378.57204162725</v>
      </c>
      <c r="AJ5" s="80">
        <v>918294.20823952684</v>
      </c>
      <c r="AK5" s="80">
        <v>894054</v>
      </c>
      <c r="AL5" s="80">
        <v>922582</v>
      </c>
      <c r="AM5" s="80">
        <v>941340</v>
      </c>
      <c r="AN5" s="80">
        <v>935436</v>
      </c>
      <c r="AO5" s="80">
        <v>926481</v>
      </c>
      <c r="AP5" s="80">
        <v>919478</v>
      </c>
      <c r="AQ5" s="80">
        <v>881500</v>
      </c>
      <c r="AR5" s="80">
        <v>890902.00907314452</v>
      </c>
      <c r="AS5" s="80">
        <v>862585</v>
      </c>
      <c r="AT5" s="80"/>
      <c r="AU5" s="80">
        <v>780444.07907299604</v>
      </c>
      <c r="AV5" s="80">
        <v>811676</v>
      </c>
      <c r="AW5" s="80">
        <v>794797</v>
      </c>
      <c r="AX5" s="80">
        <v>803300</v>
      </c>
      <c r="AY5" s="80">
        <v>790303</v>
      </c>
      <c r="AZ5" s="80">
        <v>784999</v>
      </c>
      <c r="BA5" s="80">
        <v>742910</v>
      </c>
      <c r="BB5" s="80">
        <v>811565.07253209874</v>
      </c>
      <c r="BC5" s="80">
        <v>929751</v>
      </c>
      <c r="BD5" s="80">
        <v>957867</v>
      </c>
      <c r="BE5" s="80">
        <v>977827.86152654211</v>
      </c>
      <c r="BF5" s="80">
        <v>986703.31790056021</v>
      </c>
      <c r="BG5" s="80">
        <v>1013258</v>
      </c>
      <c r="BH5" s="80">
        <v>1074243.5202709241</v>
      </c>
      <c r="BI5" s="80">
        <f>+BI4-BI3</f>
        <v>1077929.10447228</v>
      </c>
      <c r="BJ5" s="80">
        <f>+BJ4-BJ3</f>
        <v>1069821.4125941235</v>
      </c>
      <c r="BK5" s="80">
        <f>+BK4-BK3</f>
        <v>1047884.3383223999</v>
      </c>
      <c r="BL5" s="80">
        <f>+BL4-BL3</f>
        <v>553126.19514992076</v>
      </c>
      <c r="BM5" s="80">
        <f>+BM4-BM3</f>
        <v>488391.675015143</v>
      </c>
      <c r="BN5" s="80">
        <f t="shared" ref="BN5:DJ5" si="0">+BN4-BN3</f>
        <v>534510.62170382985</v>
      </c>
      <c r="BO5" s="80">
        <f t="shared" si="0"/>
        <v>483105.45363358484</v>
      </c>
      <c r="BP5" s="80">
        <f t="shared" si="0"/>
        <v>471111.65628936992</v>
      </c>
      <c r="BQ5" s="80">
        <f t="shared" si="0"/>
        <v>486511.21665553091</v>
      </c>
      <c r="BR5" s="85">
        <f t="shared" si="0"/>
        <v>454824.48543120903</v>
      </c>
      <c r="BS5" s="85">
        <f t="shared" si="0"/>
        <v>464810.06788189965</v>
      </c>
      <c r="BT5" s="85">
        <f t="shared" si="0"/>
        <v>401569.04327609245</v>
      </c>
      <c r="BU5" s="85">
        <f t="shared" si="0"/>
        <v>374635</v>
      </c>
      <c r="BV5" s="85">
        <f t="shared" si="0"/>
        <v>348867.99332971813</v>
      </c>
      <c r="BW5" s="85">
        <f t="shared" si="0"/>
        <v>326767.33308779669</v>
      </c>
      <c r="BX5" s="85">
        <f t="shared" si="0"/>
        <v>307305.38393690396</v>
      </c>
      <c r="BY5" s="85">
        <f t="shared" si="0"/>
        <v>300643.91109816101</v>
      </c>
      <c r="BZ5" s="85">
        <f t="shared" si="0"/>
        <v>201138.59255800996</v>
      </c>
      <c r="CA5" s="85">
        <f t="shared" si="0"/>
        <v>280991.98181728279</v>
      </c>
      <c r="CB5" s="85">
        <f t="shared" si="0"/>
        <v>397862.44414419658</v>
      </c>
      <c r="CC5" s="85">
        <f t="shared" si="0"/>
        <v>438390.13293639844</v>
      </c>
      <c r="CD5" s="85">
        <f t="shared" si="0"/>
        <v>429714.54939387995</v>
      </c>
      <c r="CE5" s="85">
        <f t="shared" si="0"/>
        <v>373083.392761664</v>
      </c>
      <c r="CF5" s="85">
        <f t="shared" si="0"/>
        <v>383763.51067469321</v>
      </c>
      <c r="CG5" s="85">
        <f t="shared" si="0"/>
        <v>369684.06837960193</v>
      </c>
      <c r="CH5" s="85">
        <f t="shared" si="0"/>
        <v>351541.55907756957</v>
      </c>
      <c r="CI5" s="85">
        <f t="shared" si="0"/>
        <v>1452833.809341005</v>
      </c>
      <c r="CJ5" s="85">
        <f t="shared" si="0"/>
        <v>1675673.813189826</v>
      </c>
      <c r="CK5" s="85">
        <f t="shared" si="0"/>
        <v>1623683.5763177669</v>
      </c>
      <c r="CL5" s="85">
        <f t="shared" si="0"/>
        <v>1676109.3390146135</v>
      </c>
      <c r="CM5" s="85">
        <f t="shared" si="0"/>
        <v>1581259.5598618854</v>
      </c>
      <c r="CN5" s="85">
        <f t="shared" si="0"/>
        <v>1610185.8454216467</v>
      </c>
      <c r="CO5" s="85">
        <f t="shared" si="0"/>
        <v>1636896.0142628192</v>
      </c>
      <c r="CP5" s="85">
        <f t="shared" si="0"/>
        <v>1629105.378610007</v>
      </c>
      <c r="CQ5" s="85">
        <f t="shared" si="0"/>
        <v>1716263.445208509</v>
      </c>
      <c r="CR5" s="85">
        <f t="shared" si="0"/>
        <v>1780312.6507364239</v>
      </c>
      <c r="CS5" s="85">
        <f t="shared" si="0"/>
        <v>1759921.0514918871</v>
      </c>
      <c r="CT5" s="85">
        <f t="shared" si="0"/>
        <v>1747165.505450781</v>
      </c>
      <c r="CU5" s="85">
        <f t="shared" si="0"/>
        <v>1807088.3343997891</v>
      </c>
      <c r="CV5" s="85">
        <f t="shared" si="0"/>
        <v>1737101.31093243</v>
      </c>
      <c r="CW5" s="85">
        <f t="shared" si="0"/>
        <v>1815679.3115364541</v>
      </c>
      <c r="CX5" s="85">
        <f t="shared" si="0"/>
        <v>1752414</v>
      </c>
      <c r="CY5" s="85">
        <f t="shared" si="0"/>
        <v>2699756.3496347303</v>
      </c>
      <c r="CZ5" s="85">
        <f t="shared" si="0"/>
        <v>2713708.7174489498</v>
      </c>
      <c r="DA5" s="85">
        <f t="shared" si="0"/>
        <v>2721276.61987851</v>
      </c>
      <c r="DB5" s="85">
        <f t="shared" si="0"/>
        <v>2800481.0399506902</v>
      </c>
      <c r="DC5" s="85">
        <f t="shared" si="0"/>
        <v>2862512.75024339</v>
      </c>
      <c r="DD5" s="85">
        <f t="shared" si="0"/>
        <v>2890663.55696961</v>
      </c>
      <c r="DE5" s="85">
        <f t="shared" si="0"/>
        <v>2921908.6571320901</v>
      </c>
      <c r="DF5" s="85">
        <f t="shared" si="0"/>
        <v>2871882.3304489497</v>
      </c>
      <c r="DG5" s="85">
        <f t="shared" si="0"/>
        <v>2863572.0963798659</v>
      </c>
      <c r="DH5" s="85">
        <f t="shared" si="0"/>
        <v>2829959.8072084133</v>
      </c>
      <c r="DI5" s="85">
        <f t="shared" si="0"/>
        <v>2808200.3432135298</v>
      </c>
      <c r="DJ5" s="85">
        <f t="shared" si="0"/>
        <v>2893992.7029079772</v>
      </c>
      <c r="DK5" s="85">
        <f>+DK4-DK3</f>
        <v>2923105.9066521931</v>
      </c>
      <c r="DL5" s="85">
        <f>+DL4-DL3</f>
        <v>2937471.5888652597</v>
      </c>
      <c r="DM5" s="85">
        <f>+DM4-DM3</f>
        <v>2942670.3835513699</v>
      </c>
      <c r="DN5" s="85">
        <f>+DN4-DN3</f>
        <v>2965569.2855480099</v>
      </c>
    </row>
    <row r="6" spans="1:119">
      <c r="A6" s="84"/>
      <c r="B6" s="79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</row>
    <row r="7" spans="1:119">
      <c r="A7" s="84" t="s">
        <v>82</v>
      </c>
      <c r="B7" s="79">
        <v>2297199</v>
      </c>
      <c r="C7" s="80">
        <v>589474</v>
      </c>
      <c r="D7" s="80">
        <v>805959</v>
      </c>
      <c r="E7" s="80">
        <v>1032224</v>
      </c>
      <c r="F7" s="80">
        <v>1272106</v>
      </c>
      <c r="G7" s="80">
        <v>1494725</v>
      </c>
      <c r="H7" s="80">
        <v>1737905</v>
      </c>
      <c r="I7" s="80">
        <v>2026232</v>
      </c>
      <c r="J7" s="80">
        <v>2300574</v>
      </c>
      <c r="K7" s="80">
        <v>2568680</v>
      </c>
      <c r="L7" s="80">
        <v>2872016</v>
      </c>
      <c r="M7" s="80">
        <v>487304</v>
      </c>
      <c r="N7" s="80">
        <v>769218</v>
      </c>
      <c r="O7" s="80">
        <v>1028080</v>
      </c>
      <c r="P7" s="80">
        <v>1306037</v>
      </c>
      <c r="Q7" s="80">
        <v>1582226</v>
      </c>
      <c r="R7" s="80">
        <v>1863326</v>
      </c>
      <c r="S7" s="80">
        <v>2158861</v>
      </c>
      <c r="T7" s="80">
        <v>2462153</v>
      </c>
      <c r="U7" s="80">
        <v>2786514</v>
      </c>
      <c r="V7" s="80">
        <v>3120554</v>
      </c>
      <c r="W7" s="80">
        <v>3449517</v>
      </c>
      <c r="X7" s="80">
        <v>598484</v>
      </c>
      <c r="Y7" s="80">
        <v>876511</v>
      </c>
      <c r="Z7" s="80">
        <v>1183137</v>
      </c>
      <c r="AA7" s="80">
        <v>1499929</v>
      </c>
      <c r="AB7" s="80">
        <v>1801423</v>
      </c>
      <c r="AC7" s="80">
        <v>2127559</v>
      </c>
      <c r="AD7" s="80">
        <v>2464641</v>
      </c>
      <c r="AE7" s="80">
        <v>2831071</v>
      </c>
      <c r="AF7" s="80">
        <v>3233392</v>
      </c>
      <c r="AG7" s="80">
        <v>3601799</v>
      </c>
      <c r="AH7" s="80">
        <v>4009727</v>
      </c>
      <c r="AI7" s="80">
        <v>671264</v>
      </c>
      <c r="AJ7" s="80">
        <v>1043130</v>
      </c>
      <c r="AK7" s="80">
        <v>1422069</v>
      </c>
      <c r="AL7" s="80">
        <v>1791808</v>
      </c>
      <c r="AM7" s="80">
        <v>2138848</v>
      </c>
      <c r="AN7" s="80">
        <v>2527834</v>
      </c>
      <c r="AO7" s="80">
        <v>2899681</v>
      </c>
      <c r="AP7" s="80">
        <v>3294452</v>
      </c>
      <c r="AQ7" s="80">
        <v>3716566</v>
      </c>
      <c r="AR7" s="80">
        <v>4115452</v>
      </c>
      <c r="AS7" s="80">
        <v>4588366</v>
      </c>
      <c r="AT7" s="80">
        <v>669500</v>
      </c>
      <c r="AU7" s="80">
        <v>669500</v>
      </c>
      <c r="AV7" s="80">
        <v>1021412</v>
      </c>
      <c r="AW7" s="80">
        <v>1372620</v>
      </c>
      <c r="AX7" s="80">
        <v>1727741</v>
      </c>
      <c r="AY7" s="80">
        <v>2078760</v>
      </c>
      <c r="AZ7" s="80">
        <v>2438678</v>
      </c>
      <c r="BA7" s="80">
        <v>2797651</v>
      </c>
      <c r="BB7" s="80">
        <v>3166199.5858011595</v>
      </c>
      <c r="BC7" s="80">
        <v>3560795.5907623498</v>
      </c>
      <c r="BD7" s="80">
        <v>3978791.8758346895</v>
      </c>
      <c r="BE7" s="80">
        <v>4458858</v>
      </c>
      <c r="BF7" s="80">
        <v>354550.14706218999</v>
      </c>
      <c r="BG7" s="80">
        <v>721632.88599639002</v>
      </c>
      <c r="BH7" s="80">
        <v>1149122.5606473899</v>
      </c>
      <c r="BI7" s="80">
        <v>1518216.03246602</v>
      </c>
      <c r="BJ7" s="80">
        <v>1932088</v>
      </c>
      <c r="BK7" s="80">
        <v>2340232.9501914103</v>
      </c>
      <c r="BL7" s="80">
        <v>2743268.47207049</v>
      </c>
      <c r="BM7" s="80">
        <v>3177043.9998984602</v>
      </c>
      <c r="BN7" s="80">
        <v>3643469.6662936201</v>
      </c>
      <c r="BO7" s="80">
        <v>4079189.9999999758</v>
      </c>
      <c r="BP7" s="80">
        <v>4566646.000852583</v>
      </c>
      <c r="BQ7" s="80">
        <v>5057382.6182662696</v>
      </c>
      <c r="BR7" s="81">
        <v>791679.55477445002</v>
      </c>
      <c r="BS7" s="81">
        <v>1237545.7471630159</v>
      </c>
      <c r="BT7" s="81">
        <v>1632232</v>
      </c>
      <c r="BU7" s="81">
        <v>2078090</v>
      </c>
      <c r="BV7" s="81">
        <v>2503015</v>
      </c>
      <c r="BW7" s="81">
        <v>2929793.4816645393</v>
      </c>
      <c r="BX7" s="81">
        <v>3393609.3937372202</v>
      </c>
      <c r="BY7" s="81">
        <v>3832919.4238030002</v>
      </c>
      <c r="BZ7" s="81">
        <v>4329380.7144736797</v>
      </c>
      <c r="CA7" s="81">
        <v>4808942.6714178603</v>
      </c>
      <c r="CB7" s="81">
        <v>5305781.6513666008</v>
      </c>
      <c r="CC7" s="81">
        <v>806921.33869757503</v>
      </c>
      <c r="CD7" s="81">
        <v>1242052.1066601202</v>
      </c>
      <c r="CE7" s="81">
        <v>1686071.8435184394</v>
      </c>
      <c r="CF7" s="81">
        <v>2156212.2760148617</v>
      </c>
      <c r="CG7" s="81">
        <v>2612575.6876768959</v>
      </c>
      <c r="CH7" s="81">
        <v>3077404.6886763163</v>
      </c>
      <c r="CI7" s="81">
        <v>3562263.3394140573</v>
      </c>
      <c r="CJ7" s="81">
        <v>4101472.1308809305</v>
      </c>
      <c r="CK7" s="81">
        <v>4703171.3736311989</v>
      </c>
      <c r="CL7" s="81">
        <v>5302212.0333056115</v>
      </c>
      <c r="CM7" s="81">
        <v>5898466.3701525033</v>
      </c>
      <c r="CN7" s="81">
        <v>1009981.0063666224</v>
      </c>
      <c r="CO7" s="81">
        <v>1572824.8615568918</v>
      </c>
      <c r="CP7" s="81">
        <v>2136810.5720311007</v>
      </c>
      <c r="CQ7" s="81">
        <v>2504425.8936981149</v>
      </c>
      <c r="CR7" s="81">
        <v>3002390.6883019973</v>
      </c>
      <c r="CS7" s="81">
        <v>3542406.4042495564</v>
      </c>
      <c r="CT7" s="81">
        <v>4079334.7572331242</v>
      </c>
      <c r="CU7" s="81">
        <v>4646153.8381870408</v>
      </c>
      <c r="CV7" s="81">
        <v>5242868.8269950505</v>
      </c>
      <c r="CW7" s="81">
        <v>5818910.7183617055</v>
      </c>
      <c r="CX7" s="81">
        <v>6481813</v>
      </c>
      <c r="CY7" s="81">
        <v>6551881.3538744599</v>
      </c>
      <c r="CZ7" s="81">
        <v>6674476.6449082997</v>
      </c>
      <c r="DA7" s="81">
        <v>6780081.4392896499</v>
      </c>
      <c r="DB7" s="81">
        <v>6857286.3726836406</v>
      </c>
      <c r="DC7" s="81">
        <v>6996082.7822179627</v>
      </c>
      <c r="DD7" s="81">
        <v>7134912.5635665925</v>
      </c>
      <c r="DE7" s="81">
        <v>7310837.8112714021</v>
      </c>
      <c r="DF7" s="81">
        <v>7492758.2093903394</v>
      </c>
      <c r="DG7" s="81">
        <v>7629477</v>
      </c>
      <c r="DH7" s="81">
        <v>7769880</v>
      </c>
      <c r="DI7" s="81">
        <v>7945417</v>
      </c>
      <c r="DJ7" s="81">
        <v>8245372.46651679</v>
      </c>
      <c r="DK7" s="81">
        <v>8323413</v>
      </c>
      <c r="DL7" s="81">
        <v>8400995</v>
      </c>
      <c r="DM7" s="81">
        <v>8490884</v>
      </c>
      <c r="DN7" s="81">
        <v>8567299</v>
      </c>
      <c r="DO7" s="86"/>
    </row>
    <row r="8" spans="1:119">
      <c r="A8" s="84" t="s">
        <v>83</v>
      </c>
      <c r="B8" s="79">
        <v>317502</v>
      </c>
      <c r="C8" s="80">
        <v>81127</v>
      </c>
      <c r="D8" s="80">
        <v>109087</v>
      </c>
      <c r="E8" s="80">
        <v>133957</v>
      </c>
      <c r="F8" s="80">
        <v>171403</v>
      </c>
      <c r="G8" s="80">
        <v>196431</v>
      </c>
      <c r="H8" s="80">
        <v>223719</v>
      </c>
      <c r="I8" s="80">
        <v>267224</v>
      </c>
      <c r="J8" s="80">
        <v>299279</v>
      </c>
      <c r="K8" s="80">
        <v>339135</v>
      </c>
      <c r="L8" s="80">
        <v>382594</v>
      </c>
      <c r="M8" s="80">
        <v>69244</v>
      </c>
      <c r="N8" s="80">
        <v>105459</v>
      </c>
      <c r="O8" s="80">
        <v>136406</v>
      </c>
      <c r="P8" s="80">
        <v>175613</v>
      </c>
      <c r="Q8" s="80">
        <v>220025</v>
      </c>
      <c r="R8" s="80">
        <v>259387</v>
      </c>
      <c r="S8" s="80">
        <v>307461</v>
      </c>
      <c r="T8" s="80">
        <v>359195</v>
      </c>
      <c r="U8" s="80">
        <v>419471</v>
      </c>
      <c r="V8" s="80">
        <v>481656</v>
      </c>
      <c r="W8" s="80">
        <v>528754</v>
      </c>
      <c r="X8" s="80">
        <v>102299</v>
      </c>
      <c r="Y8" s="80">
        <v>134654</v>
      </c>
      <c r="Z8" s="80">
        <v>176781</v>
      </c>
      <c r="AA8" s="80">
        <v>221793</v>
      </c>
      <c r="AB8" s="80">
        <v>260911</v>
      </c>
      <c r="AC8" s="80">
        <v>307596</v>
      </c>
      <c r="AD8" s="80">
        <v>353211</v>
      </c>
      <c r="AE8" s="80">
        <v>415965</v>
      </c>
      <c r="AF8" s="80">
        <v>485607</v>
      </c>
      <c r="AG8" s="80">
        <v>542760</v>
      </c>
      <c r="AH8" s="80">
        <v>569822.86339099938</v>
      </c>
      <c r="AI8" s="80">
        <v>75844</v>
      </c>
      <c r="AJ8" s="80">
        <v>123893</v>
      </c>
      <c r="AK8" s="80">
        <v>156875</v>
      </c>
      <c r="AL8" s="80">
        <v>194376</v>
      </c>
      <c r="AM8" s="80">
        <v>253766</v>
      </c>
      <c r="AN8" s="80">
        <v>287972</v>
      </c>
      <c r="AO8" s="80">
        <v>321026</v>
      </c>
      <c r="AP8" s="80">
        <v>379670</v>
      </c>
      <c r="AQ8" s="80">
        <v>447913</v>
      </c>
      <c r="AR8" s="80">
        <v>508901</v>
      </c>
      <c r="AS8" s="80">
        <v>551034</v>
      </c>
      <c r="AT8" s="80">
        <v>46645</v>
      </c>
      <c r="AU8" s="80">
        <v>94986</v>
      </c>
      <c r="AV8" s="80">
        <v>136126</v>
      </c>
      <c r="AW8" s="80">
        <v>176094</v>
      </c>
      <c r="AX8" s="80">
        <v>217780.64730625995</v>
      </c>
      <c r="AY8" s="80">
        <v>261229</v>
      </c>
      <c r="AZ8" s="80">
        <v>302048</v>
      </c>
      <c r="BA8" s="80">
        <v>342085</v>
      </c>
      <c r="BB8" s="80">
        <v>390029.73815091979</v>
      </c>
      <c r="BC8" s="80">
        <v>444839.36853839981</v>
      </c>
      <c r="BD8" s="80">
        <v>496076.31537970144</v>
      </c>
      <c r="BE8" s="80">
        <v>538165.31815546006</v>
      </c>
      <c r="BF8" s="80">
        <v>51550.281149820003</v>
      </c>
      <c r="BG8" s="80">
        <v>91509.424929159839</v>
      </c>
      <c r="BH8" s="80">
        <v>138103</v>
      </c>
      <c r="BI8" s="80">
        <v>173969.6940152501</v>
      </c>
      <c r="BJ8" s="80">
        <v>213086</v>
      </c>
      <c r="BK8" s="80">
        <v>280840.13066192041</v>
      </c>
      <c r="BL8" s="80">
        <v>309678.80984060996</v>
      </c>
      <c r="BM8" s="80">
        <v>357896.21760595968</v>
      </c>
      <c r="BN8" s="80">
        <v>418998.17846698011</v>
      </c>
      <c r="BO8" s="80">
        <v>460014.87932377221</v>
      </c>
      <c r="BP8" s="80">
        <v>516593.12153989909</v>
      </c>
      <c r="BQ8" s="80">
        <v>568131.17041880696</v>
      </c>
      <c r="BR8" s="81">
        <v>105334.94760781001</v>
      </c>
      <c r="BS8" s="81">
        <v>150245.86965489871</v>
      </c>
      <c r="BT8" s="81">
        <v>198869</v>
      </c>
      <c r="BU8" s="81">
        <v>256110</v>
      </c>
      <c r="BV8" s="81">
        <v>312053</v>
      </c>
      <c r="BW8" s="81">
        <v>363976.54679527</v>
      </c>
      <c r="BX8" s="81">
        <v>428155.29099120159</v>
      </c>
      <c r="BY8" s="81">
        <v>488060.04954888189</v>
      </c>
      <c r="BZ8" s="81">
        <v>560957.17847668962</v>
      </c>
      <c r="CA8" s="81">
        <v>625562.84594843059</v>
      </c>
      <c r="CB8" s="81">
        <v>671095</v>
      </c>
      <c r="CC8" s="81">
        <v>122008.27101045495</v>
      </c>
      <c r="CD8" s="81">
        <v>179704.72728162236</v>
      </c>
      <c r="CE8" s="81">
        <v>239018.90515138395</v>
      </c>
      <c r="CF8" s="81">
        <v>310560.25099436188</v>
      </c>
      <c r="CG8" s="81">
        <v>375824</v>
      </c>
      <c r="CH8" s="81">
        <v>438798.79027178197</v>
      </c>
      <c r="CI8" s="81">
        <v>504181.57515901793</v>
      </c>
      <c r="CJ8" s="81">
        <f>575154</f>
        <v>575154</v>
      </c>
      <c r="CK8" s="81">
        <v>666958.15454452403</v>
      </c>
      <c r="CL8" s="81">
        <v>759410.12185147312</v>
      </c>
      <c r="CM8" s="81">
        <v>832827</v>
      </c>
      <c r="CN8" s="81">
        <v>136402.21113564499</v>
      </c>
      <c r="CO8" s="81">
        <v>218965.00587451895</v>
      </c>
      <c r="CP8" s="81">
        <v>295254.78088738001</v>
      </c>
      <c r="CQ8" s="81">
        <v>356123.82510014687</v>
      </c>
      <c r="CR8" s="81">
        <v>417686</v>
      </c>
      <c r="CS8" s="81">
        <v>483275.11096322897</v>
      </c>
      <c r="CT8" s="81">
        <v>550490.550297771</v>
      </c>
      <c r="CU8" s="81">
        <v>642085</v>
      </c>
      <c r="CV8" s="81">
        <v>722571.23084383411</v>
      </c>
      <c r="CW8" s="81">
        <v>796953.54627169599</v>
      </c>
      <c r="CX8" s="81">
        <v>835701</v>
      </c>
      <c r="CY8" s="81">
        <v>832792.8514688299</v>
      </c>
      <c r="CZ8" s="81">
        <v>833369</v>
      </c>
      <c r="DA8" s="81">
        <v>826389.51850927994</v>
      </c>
      <c r="DB8" s="81">
        <v>832628</v>
      </c>
      <c r="DC8" s="81">
        <v>856485</v>
      </c>
      <c r="DD8" s="81">
        <v>871410</v>
      </c>
      <c r="DE8" s="81">
        <v>881183</v>
      </c>
      <c r="DF8" s="81">
        <v>919340</v>
      </c>
      <c r="DG8" s="81">
        <v>940649</v>
      </c>
      <c r="DH8" s="81">
        <v>945335</v>
      </c>
      <c r="DI8" s="81">
        <v>975554</v>
      </c>
      <c r="DJ8" s="81">
        <v>1019318.1485311701</v>
      </c>
      <c r="DK8" s="81">
        <v>1021633</v>
      </c>
      <c r="DL8" s="81">
        <v>1030699</v>
      </c>
      <c r="DM8" s="81">
        <v>1036381</v>
      </c>
      <c r="DN8" s="81">
        <v>1050874</v>
      </c>
      <c r="DO8" s="86"/>
    </row>
    <row r="9" spans="1:119">
      <c r="A9" s="84" t="s">
        <v>84</v>
      </c>
      <c r="B9" s="79">
        <v>6124</v>
      </c>
      <c r="C9" s="80">
        <v>1098</v>
      </c>
      <c r="D9" s="80">
        <v>3048</v>
      </c>
      <c r="E9" s="80">
        <v>6695</v>
      </c>
      <c r="F9" s="80">
        <v>10134</v>
      </c>
      <c r="G9" s="80">
        <v>14037</v>
      </c>
      <c r="H9" s="80">
        <v>18105</v>
      </c>
      <c r="I9" s="80">
        <v>23304</v>
      </c>
      <c r="J9" s="80">
        <v>27706</v>
      </c>
      <c r="K9" s="80">
        <v>31796</v>
      </c>
      <c r="L9" s="80">
        <v>37109</v>
      </c>
      <c r="M9" s="80">
        <v>8742</v>
      </c>
      <c r="N9" s="80">
        <v>13684</v>
      </c>
      <c r="O9" s="80">
        <v>18074</v>
      </c>
      <c r="P9" s="80">
        <v>22618</v>
      </c>
      <c r="Q9" s="80">
        <v>26835</v>
      </c>
      <c r="R9" s="80">
        <v>31192</v>
      </c>
      <c r="S9" s="80">
        <v>35670</v>
      </c>
      <c r="T9" s="80">
        <v>40393</v>
      </c>
      <c r="U9" s="80">
        <v>44868</v>
      </c>
      <c r="V9" s="80">
        <v>48917</v>
      </c>
      <c r="W9" s="80">
        <v>54046</v>
      </c>
      <c r="X9" s="80">
        <v>7636</v>
      </c>
      <c r="Y9" s="80">
        <v>11529</v>
      </c>
      <c r="Z9" s="80">
        <v>15548</v>
      </c>
      <c r="AA9" s="80">
        <v>18991</v>
      </c>
      <c r="AB9" s="80">
        <v>13705.344531979998</v>
      </c>
      <c r="AC9" s="80">
        <v>26114</v>
      </c>
      <c r="AD9" s="80">
        <v>29957</v>
      </c>
      <c r="AE9" s="80">
        <v>37054</v>
      </c>
      <c r="AF9" s="80">
        <v>46013</v>
      </c>
      <c r="AG9" s="80">
        <v>51215</v>
      </c>
      <c r="AH9" s="80">
        <v>57000</v>
      </c>
      <c r="AI9" s="80">
        <v>15784</v>
      </c>
      <c r="AJ9" s="80">
        <v>24889</v>
      </c>
      <c r="AK9" s="80">
        <v>33943</v>
      </c>
      <c r="AL9" s="80">
        <v>41295</v>
      </c>
      <c r="AM9" s="80">
        <v>45370</v>
      </c>
      <c r="AN9" s="80">
        <v>51125</v>
      </c>
      <c r="AO9" s="80">
        <v>53596</v>
      </c>
      <c r="AP9" s="80">
        <v>63718</v>
      </c>
      <c r="AQ9" s="80">
        <v>69850</v>
      </c>
      <c r="AR9" s="80">
        <v>75611</v>
      </c>
      <c r="AS9" s="80">
        <v>80314</v>
      </c>
      <c r="AT9" s="80">
        <v>5239</v>
      </c>
      <c r="AU9" s="80">
        <v>9722</v>
      </c>
      <c r="AV9" s="80">
        <v>14236</v>
      </c>
      <c r="AW9" s="80">
        <v>19884</v>
      </c>
      <c r="AX9" s="80">
        <v>24647</v>
      </c>
      <c r="AY9" s="80">
        <v>29180</v>
      </c>
      <c r="AZ9" s="80">
        <v>33780</v>
      </c>
      <c r="BA9" s="80">
        <v>38930</v>
      </c>
      <c r="BB9" s="80">
        <v>43161.009234139987</v>
      </c>
      <c r="BC9" s="80">
        <v>48826.37415404999</v>
      </c>
      <c r="BD9" s="80">
        <v>55047.318354290008</v>
      </c>
      <c r="BE9" s="80">
        <v>62608</v>
      </c>
      <c r="BF9" s="80">
        <v>5347</v>
      </c>
      <c r="BG9" s="80">
        <v>10785.188343399999</v>
      </c>
      <c r="BH9" s="80">
        <v>16962</v>
      </c>
      <c r="BI9" s="80">
        <f>23012675432.6/1000000</f>
        <v>23012.675432599997</v>
      </c>
      <c r="BJ9" s="80">
        <f>29489586450.05/1000000</f>
        <v>29489.586450049999</v>
      </c>
      <c r="BK9" s="80">
        <v>35272.307560269997</v>
      </c>
      <c r="BL9" s="80">
        <v>40410.694807020001</v>
      </c>
      <c r="BM9" s="80">
        <v>44962.835892629999</v>
      </c>
      <c r="BN9" s="80">
        <v>49602</v>
      </c>
      <c r="BO9" s="80">
        <v>54284</v>
      </c>
      <c r="BP9" s="80">
        <v>59104.478474700001</v>
      </c>
      <c r="BQ9" s="80">
        <v>64191.480694709899</v>
      </c>
      <c r="BR9" s="81">
        <v>9029</v>
      </c>
      <c r="BS9" s="81">
        <v>13503.350033160001</v>
      </c>
      <c r="BT9" s="81">
        <v>17906</v>
      </c>
      <c r="BU9" s="81">
        <v>22381</v>
      </c>
      <c r="BV9" s="81">
        <v>26881</v>
      </c>
      <c r="BW9" s="81">
        <v>31564</v>
      </c>
      <c r="BX9" s="81">
        <v>35927</v>
      </c>
      <c r="BY9" s="81">
        <v>40115</v>
      </c>
      <c r="BZ9" s="81">
        <v>44301</v>
      </c>
      <c r="CA9" s="81">
        <v>48337</v>
      </c>
      <c r="CB9" s="81">
        <v>52675</v>
      </c>
      <c r="CC9" s="81">
        <v>8117</v>
      </c>
      <c r="CD9" s="81">
        <v>12042</v>
      </c>
      <c r="CE9" s="81">
        <v>15763</v>
      </c>
      <c r="CF9" s="81">
        <v>19638</v>
      </c>
      <c r="CG9" s="81">
        <v>23524</v>
      </c>
      <c r="CH9" s="81">
        <v>27201</v>
      </c>
      <c r="CI9" s="81">
        <v>33850.892422409997</v>
      </c>
      <c r="CJ9" s="81">
        <f>45156</f>
        <v>45156</v>
      </c>
      <c r="CK9" s="81">
        <v>56747</v>
      </c>
      <c r="CL9" s="81">
        <v>67758</v>
      </c>
      <c r="CM9" s="81">
        <v>80205.695661939899</v>
      </c>
      <c r="CN9" s="81">
        <v>21528</v>
      </c>
      <c r="CO9" s="81">
        <v>33007</v>
      </c>
      <c r="CP9" s="81">
        <v>43954.500320400002</v>
      </c>
      <c r="CQ9" s="81">
        <v>55074.993243160003</v>
      </c>
      <c r="CR9" s="81">
        <v>66329.391706399969</v>
      </c>
      <c r="CS9" s="81">
        <v>77763</v>
      </c>
      <c r="CT9" s="81">
        <v>89199</v>
      </c>
      <c r="CU9" s="81">
        <v>100414</v>
      </c>
      <c r="CV9" s="81">
        <v>111777</v>
      </c>
      <c r="CW9" s="81">
        <v>136003.69566193991</v>
      </c>
      <c r="CX9" s="81">
        <v>143451.60217248998</v>
      </c>
      <c r="CY9" s="81">
        <v>147758.08983160998</v>
      </c>
      <c r="CZ9" s="81">
        <v>153696.39542987995</v>
      </c>
      <c r="DA9" s="81">
        <v>159070.37341333996</v>
      </c>
      <c r="DB9" s="81">
        <v>163658.90369421997</v>
      </c>
      <c r="DC9" s="81">
        <v>173382.38417906</v>
      </c>
      <c r="DD9" s="81">
        <v>177956.84663623996</v>
      </c>
      <c r="DE9" s="81">
        <v>182482.16441334999</v>
      </c>
      <c r="DF9" s="81">
        <v>188981.20770626</v>
      </c>
      <c r="DG9" s="81">
        <v>191667.49192796997</v>
      </c>
      <c r="DH9" s="81">
        <v>202129.18700362</v>
      </c>
      <c r="DI9" s="81">
        <v>207415</v>
      </c>
      <c r="DJ9" s="81">
        <v>219849</v>
      </c>
      <c r="DK9" s="81">
        <v>225238</v>
      </c>
      <c r="DL9" s="81">
        <v>232435</v>
      </c>
      <c r="DM9" s="81">
        <v>240339</v>
      </c>
      <c r="DN9" s="81">
        <v>247198</v>
      </c>
      <c r="DO9" s="87"/>
    </row>
    <row r="10" spans="1:119">
      <c r="A10" s="84"/>
      <c r="B10" s="79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BH10" s="89"/>
      <c r="BI10" s="89"/>
      <c r="BJ10" s="89"/>
      <c r="BK10" s="89"/>
      <c r="BL10" s="89"/>
      <c r="BM10" s="89"/>
      <c r="BN10" s="89"/>
      <c r="BO10" s="89"/>
      <c r="BP10" s="89"/>
      <c r="BQ10" s="89"/>
    </row>
    <row r="11" spans="1:119">
      <c r="A11" s="84" t="s">
        <v>85</v>
      </c>
      <c r="B11" s="79"/>
      <c r="AI11" s="90">
        <f t="shared" ref="AI11:AS11" si="1">AI4/($AH$8+AI8-X8)</f>
        <v>1.9419523837288495</v>
      </c>
      <c r="AJ11" s="90">
        <f t="shared" si="1"/>
        <v>1.8834996219273541</v>
      </c>
      <c r="AK11" s="90">
        <f t="shared" si="1"/>
        <v>1.8839284062168959</v>
      </c>
      <c r="AL11" s="90">
        <f t="shared" si="1"/>
        <v>1.8939341724251844</v>
      </c>
      <c r="AM11" s="90">
        <f t="shared" si="1"/>
        <v>1.8797327366422902</v>
      </c>
      <c r="AN11" s="90">
        <f t="shared" si="1"/>
        <v>1.9007309349107386</v>
      </c>
      <c r="AO11" s="90">
        <f t="shared" si="1"/>
        <v>1.9776732116553537</v>
      </c>
      <c r="AP11" s="90">
        <f t="shared" si="1"/>
        <v>1.9767158800235056</v>
      </c>
      <c r="AQ11" s="90">
        <f t="shared" si="1"/>
        <v>1.9556541123674032</v>
      </c>
      <c r="AR11" s="90">
        <f t="shared" si="1"/>
        <v>1.9648868265771626</v>
      </c>
      <c r="AS11" s="90">
        <f t="shared" si="1"/>
        <v>1.8422765201421327</v>
      </c>
      <c r="AT11" s="90"/>
      <c r="AU11" s="90">
        <f t="shared" ref="AU11:BE11" si="2">AU4/($AS$8+AU8-AI8)</f>
        <v>1.7130944400676213</v>
      </c>
      <c r="AV11" s="90">
        <f t="shared" si="2"/>
        <v>1.7089657302842169</v>
      </c>
      <c r="AW11" s="90">
        <f t="shared" si="2"/>
        <v>1.6765120043208892</v>
      </c>
      <c r="AX11" s="90">
        <f t="shared" si="2"/>
        <v>1.6428473335236125</v>
      </c>
      <c r="AY11" s="90">
        <f t="shared" si="2"/>
        <v>1.6286318458290734</v>
      </c>
      <c r="AZ11" s="90">
        <f t="shared" si="2"/>
        <v>1.9372069154677851</v>
      </c>
      <c r="BA11" s="90">
        <f t="shared" si="2"/>
        <v>1.8018731220273627</v>
      </c>
      <c r="BB11" s="90">
        <f t="shared" si="2"/>
        <v>1.6315737842141975</v>
      </c>
      <c r="BC11" s="90">
        <f t="shared" si="2"/>
        <v>2.1775881405123574</v>
      </c>
      <c r="BD11" s="90">
        <f t="shared" si="2"/>
        <v>2.4601655195541752</v>
      </c>
      <c r="BE11" s="90">
        <f t="shared" si="2"/>
        <v>2.0648243191982587</v>
      </c>
      <c r="BF11" s="90">
        <f t="shared" ref="BF11:BP11" si="3">BF4/($BE$8+BF8-AT8)</f>
        <v>2.077543718411734</v>
      </c>
      <c r="BG11" s="90">
        <f t="shared" si="3"/>
        <v>2.2749871130305261</v>
      </c>
      <c r="BH11" s="90">
        <f t="shared" si="3"/>
        <v>2.2534727711279032</v>
      </c>
      <c r="BI11" s="90">
        <f t="shared" si="3"/>
        <v>2.5446296041330991</v>
      </c>
      <c r="BJ11" s="90">
        <f t="shared" si="3"/>
        <v>2.5921139187258788</v>
      </c>
      <c r="BK11" s="90">
        <f t="shared" si="3"/>
        <v>2.1196903340338538</v>
      </c>
      <c r="BL11" s="90">
        <f t="shared" si="3"/>
        <v>1.3633942719560641</v>
      </c>
      <c r="BM11" s="90">
        <f t="shared" si="3"/>
        <v>1.4028720564322974</v>
      </c>
      <c r="BN11" s="90">
        <f t="shared" si="3"/>
        <v>1.1782121582369443</v>
      </c>
      <c r="BO11" s="90">
        <f t="shared" si="3"/>
        <v>1.5136049209008959</v>
      </c>
      <c r="BP11" s="90">
        <f t="shared" si="3"/>
        <v>1.2891120678590062</v>
      </c>
      <c r="BQ11" s="90">
        <f>BQ4/($BE$8+BQ8-BE8)</f>
        <v>1.1961998312640447</v>
      </c>
      <c r="BR11" s="90">
        <f t="shared" ref="BR11:CB11" si="4">BR4/($BQ$8+BR8-BG8)</f>
        <v>1.1027616090321295</v>
      </c>
      <c r="BS11" s="90">
        <f t="shared" si="4"/>
        <v>1.1065992828451314</v>
      </c>
      <c r="BT11" s="90">
        <f t="shared" si="4"/>
        <v>1.0794051205116331</v>
      </c>
      <c r="BU11" s="90">
        <f t="shared" si="4"/>
        <v>1.0526491980083277</v>
      </c>
      <c r="BV11" s="90">
        <f t="shared" si="4"/>
        <v>1.0652160199035541</v>
      </c>
      <c r="BW11" s="90">
        <f t="shared" si="4"/>
        <v>1.0334739568375932</v>
      </c>
      <c r="BX11" s="90">
        <f t="shared" si="4"/>
        <v>1.000703055937056</v>
      </c>
      <c r="BY11" s="90">
        <f t="shared" si="4"/>
        <v>0.99256302808147889</v>
      </c>
      <c r="BZ11" s="90">
        <f t="shared" si="4"/>
        <v>0.94759190590091746</v>
      </c>
      <c r="CA11" s="90">
        <f t="shared" si="4"/>
        <v>0.92653683330102543</v>
      </c>
      <c r="CB11" s="90">
        <f t="shared" si="4"/>
        <v>1.0276859330771748</v>
      </c>
      <c r="CC11" s="90">
        <f t="shared" ref="CC11:CM11" si="5">CC4/($CB$8+CC8-BR8)</f>
        <v>1.0171859342251266</v>
      </c>
      <c r="CD11" s="90">
        <f t="shared" si="5"/>
        <v>0.99669250817808175</v>
      </c>
      <c r="CE11" s="90">
        <f t="shared" si="5"/>
        <v>1.0039227948926623</v>
      </c>
      <c r="CF11" s="90">
        <f t="shared" si="5"/>
        <v>0.94333849994475649</v>
      </c>
      <c r="CG11" s="90">
        <f t="shared" si="5"/>
        <v>0.92903286666912321</v>
      </c>
      <c r="CH11" s="90">
        <f t="shared" si="5"/>
        <v>0.88404876214849726</v>
      </c>
      <c r="CI11" s="90">
        <f t="shared" si="5"/>
        <v>2.5325676524990133</v>
      </c>
      <c r="CJ11" s="90">
        <f t="shared" si="5"/>
        <v>2.6657053783592288</v>
      </c>
      <c r="CK11" s="90">
        <f t="shared" si="5"/>
        <v>2.6788723780887014</v>
      </c>
      <c r="CL11" s="90">
        <f t="shared" si="5"/>
        <v>2.5681784816929891</v>
      </c>
      <c r="CM11" s="90">
        <f t="shared" si="5"/>
        <v>2.397541533959648</v>
      </c>
      <c r="CN11" s="90">
        <f t="shared" ref="CN11:CX11" si="6">CN4/($CM$8+CN8-CC8)</f>
        <v>2.4303012053613751</v>
      </c>
      <c r="CO11" s="90">
        <f t="shared" si="6"/>
        <v>2.2828937407241137</v>
      </c>
      <c r="CP11" s="90">
        <f t="shared" si="6"/>
        <v>2.235855017360791</v>
      </c>
      <c r="CQ11" s="90">
        <f t="shared" si="6"/>
        <v>2.2897562971056749</v>
      </c>
      <c r="CR11" s="90">
        <f t="shared" si="6"/>
        <v>2.2924844801247186</v>
      </c>
      <c r="CS11" s="90">
        <f t="shared" si="6"/>
        <v>2.2753893661052582</v>
      </c>
      <c r="CT11" s="90">
        <f t="shared" si="6"/>
        <v>2.2738741126847901</v>
      </c>
      <c r="CU11" s="90">
        <f t="shared" si="6"/>
        <v>2.2383385478116118</v>
      </c>
      <c r="CV11" s="90">
        <f t="shared" si="6"/>
        <v>2.3385158709474947</v>
      </c>
      <c r="CW11" s="90">
        <f t="shared" si="6"/>
        <v>2.4040191591339806</v>
      </c>
      <c r="CX11" s="90">
        <f t="shared" si="6"/>
        <v>2.5658423287754832</v>
      </c>
      <c r="CY11" s="90">
        <f t="shared" ref="CY11:DK11" si="7">+CY4/CY8</f>
        <v>3.5163379707337641</v>
      </c>
      <c r="CZ11" s="90">
        <f t="shared" si="7"/>
        <v>3.5874804558364901</v>
      </c>
      <c r="DA11" s="90">
        <f t="shared" si="7"/>
        <v>3.6004873408454148</v>
      </c>
      <c r="DB11" s="90">
        <f t="shared" si="7"/>
        <v>3.6397772362792988</v>
      </c>
      <c r="DC11" s="90">
        <f t="shared" si="7"/>
        <v>3.5821479652299808</v>
      </c>
      <c r="DD11" s="90">
        <f t="shared" si="7"/>
        <v>3.5765663733302118</v>
      </c>
      <c r="DE11" s="90">
        <f t="shared" si="7"/>
        <v>3.5641733896364318</v>
      </c>
      <c r="DF11" s="90">
        <f t="shared" si="7"/>
        <v>3.3398501034257073</v>
      </c>
      <c r="DG11" s="90">
        <f t="shared" si="7"/>
        <v>3.2788223875218065</v>
      </c>
      <c r="DH11" s="90">
        <f t="shared" si="7"/>
        <v>3.2668269780756027</v>
      </c>
      <c r="DI11" s="90">
        <f t="shared" si="7"/>
        <v>3.1718018017111511</v>
      </c>
      <c r="DJ11" s="90">
        <f t="shared" si="7"/>
        <v>3.1188306990059012</v>
      </c>
      <c r="DK11" s="90">
        <f t="shared" si="7"/>
        <v>3.1467920380278631</v>
      </c>
      <c r="DL11" s="90">
        <f>+DL4/DL8</f>
        <v>3.1008098068291226</v>
      </c>
      <c r="DM11" s="90">
        <f>+DM4/DM8</f>
        <v>3.085567564060987</v>
      </c>
      <c r="DN11" s="90">
        <f>+DN4/DN8</f>
        <v>3.0186414936422348</v>
      </c>
    </row>
    <row r="12" spans="1:119">
      <c r="A12" s="84" t="s">
        <v>86</v>
      </c>
      <c r="B12" s="91" t="str">
        <f t="shared" ref="B12:L12" si="8">IF(B5&lt;0," ",B5/B8)</f>
        <v xml:space="preserve"> </v>
      </c>
      <c r="C12" s="90">
        <f t="shared" si="8"/>
        <v>3.1063271167428845</v>
      </c>
      <c r="D12" s="90">
        <f t="shared" si="8"/>
        <v>2.1448751913610238</v>
      </c>
      <c r="E12" s="90">
        <f t="shared" si="8"/>
        <v>2.4222623677747337</v>
      </c>
      <c r="F12" s="90">
        <f t="shared" si="8"/>
        <v>3.6855480942573933</v>
      </c>
      <c r="G12" s="90">
        <f t="shared" si="8"/>
        <v>3.0617366912554536</v>
      </c>
      <c r="H12" s="90">
        <f t="shared" si="8"/>
        <v>2.6112712822782149</v>
      </c>
      <c r="I12" s="90">
        <f t="shared" si="8"/>
        <v>2.2162679998802504</v>
      </c>
      <c r="J12" s="90">
        <f t="shared" si="8"/>
        <v>1.8873592868193225</v>
      </c>
      <c r="K12" s="90">
        <f t="shared" si="8"/>
        <v>1.7326610346911997</v>
      </c>
      <c r="L12" s="90">
        <f t="shared" si="8"/>
        <v>1.460702467890244</v>
      </c>
      <c r="M12" s="90"/>
      <c r="N12" s="90">
        <f t="shared" ref="N12:W12" si="9">N5/(N8+$L$8-C8)</f>
        <v>1.5493701557531345</v>
      </c>
      <c r="O12" s="90">
        <f t="shared" si="9"/>
        <v>1.4287861082717552</v>
      </c>
      <c r="P12" s="90">
        <f t="shared" si="9"/>
        <v>1.3356322922804951</v>
      </c>
      <c r="Q12" s="90">
        <f t="shared" si="9"/>
        <v>1.3195428741048569</v>
      </c>
      <c r="R12" s="90">
        <f t="shared" si="9"/>
        <v>1.2593872741555381</v>
      </c>
      <c r="S12" s="90">
        <f t="shared" si="9"/>
        <v>1.2782114183764497</v>
      </c>
      <c r="T12" s="90">
        <f t="shared" si="9"/>
        <v>1.2071370623623741</v>
      </c>
      <c r="U12" s="90">
        <f t="shared" si="9"/>
        <v>1.0375865676450815</v>
      </c>
      <c r="V12" s="90">
        <f t="shared" si="9"/>
        <v>1.0458147262980491</v>
      </c>
      <c r="W12" s="90">
        <f t="shared" si="9"/>
        <v>1.1041883371095065</v>
      </c>
      <c r="X12" s="90"/>
      <c r="Y12" s="90">
        <f t="shared" ref="Y12:AH12" si="10">Y5/($W$8+Y8-N8)</f>
        <v>0.82719209103340985</v>
      </c>
      <c r="Z12" s="90">
        <f t="shared" si="10"/>
        <v>0.87220823398561664</v>
      </c>
      <c r="AA12" s="90">
        <f t="shared" si="10"/>
        <v>0.93571957824724228</v>
      </c>
      <c r="AB12" s="90">
        <f t="shared" si="10"/>
        <v>0.93558036654729304</v>
      </c>
      <c r="AC12" s="90">
        <f t="shared" si="10"/>
        <v>0.96482270093576195</v>
      </c>
      <c r="AD12" s="90">
        <f t="shared" si="10"/>
        <v>0.93739643240081882</v>
      </c>
      <c r="AE12" s="90">
        <f t="shared" si="10"/>
        <v>0.99521283499907776</v>
      </c>
      <c r="AF12" s="90">
        <f t="shared" si="10"/>
        <v>1.0188639916623241</v>
      </c>
      <c r="AG12" s="90">
        <f t="shared" si="10"/>
        <v>1.0475625694679123</v>
      </c>
      <c r="AH12" s="90">
        <f t="shared" si="10"/>
        <v>1.2017471463410159</v>
      </c>
      <c r="AI12" s="90">
        <f t="shared" ref="AI12:AS12" si="11">AI5/($AH$8+AI8-X8)</f>
        <v>1.1748552224964022</v>
      </c>
      <c r="AJ12" s="90">
        <f t="shared" si="11"/>
        <v>1.6425627794920539</v>
      </c>
      <c r="AK12" s="90">
        <f t="shared" si="11"/>
        <v>1.6257984788590012</v>
      </c>
      <c r="AL12" s="90">
        <f t="shared" si="11"/>
        <v>1.7009071292707365</v>
      </c>
      <c r="AM12" s="90">
        <f t="shared" si="11"/>
        <v>1.6729643393592544</v>
      </c>
      <c r="AN12" s="90">
        <f t="shared" si="11"/>
        <v>1.7001779942522917</v>
      </c>
      <c r="AO12" s="90">
        <f t="shared" si="11"/>
        <v>1.7232435865965281</v>
      </c>
      <c r="AP12" s="90">
        <f t="shared" si="11"/>
        <v>1.7233926531146406</v>
      </c>
      <c r="AQ12" s="90">
        <f t="shared" si="11"/>
        <v>1.656553629477318</v>
      </c>
      <c r="AR12" s="90">
        <f t="shared" si="11"/>
        <v>1.6622426807592598</v>
      </c>
      <c r="AS12" s="90">
        <f t="shared" si="11"/>
        <v>1.5653934239992451</v>
      </c>
      <c r="AT12" s="90"/>
      <c r="AU12" s="90">
        <f t="shared" ref="AU12:BE12" si="12">AU5/($AS$8+AU8-AI8)</f>
        <v>1.3687774986547945</v>
      </c>
      <c r="AV12" s="90">
        <f t="shared" si="12"/>
        <v>1.4410146520211551</v>
      </c>
      <c r="AW12" s="90">
        <f t="shared" si="12"/>
        <v>1.3937620670123612</v>
      </c>
      <c r="AX12" s="90">
        <f t="shared" si="12"/>
        <v>1.3984086965021409</v>
      </c>
      <c r="AY12" s="90">
        <f t="shared" si="12"/>
        <v>1.4150532590148202</v>
      </c>
      <c r="AZ12" s="90">
        <f t="shared" si="12"/>
        <v>1.3891083151952717</v>
      </c>
      <c r="BA12" s="90">
        <f t="shared" si="12"/>
        <v>1.2985825731131126</v>
      </c>
      <c r="BB12" s="90">
        <f t="shared" si="12"/>
        <v>1.4456254449954788</v>
      </c>
      <c r="BC12" s="90">
        <f t="shared" si="12"/>
        <v>1.6967486215836523</v>
      </c>
      <c r="BD12" s="90">
        <f t="shared" si="12"/>
        <v>1.7797295078852995</v>
      </c>
      <c r="BE12" s="90">
        <f t="shared" si="12"/>
        <v>1.8169655838804473</v>
      </c>
      <c r="BF12" s="90">
        <f t="shared" ref="BF12:BQ12" si="13">BF5/($BE$8+BF8-AT8)</f>
        <v>1.8168969543974482</v>
      </c>
      <c r="BG12" s="90">
        <f t="shared" si="13"/>
        <v>1.8950427012068995</v>
      </c>
      <c r="BH12" s="90">
        <f t="shared" si="13"/>
        <v>1.9888156957214056</v>
      </c>
      <c r="BI12" s="90">
        <f t="shared" si="13"/>
        <v>2.0109078969670287</v>
      </c>
      <c r="BJ12" s="90">
        <f t="shared" si="13"/>
        <v>2.005398742710895</v>
      </c>
      <c r="BK12" s="90">
        <f t="shared" si="13"/>
        <v>1.8786815767215799</v>
      </c>
      <c r="BL12" s="90">
        <f t="shared" si="13"/>
        <v>1.0134300460883876</v>
      </c>
      <c r="BM12" s="90">
        <f t="shared" si="13"/>
        <v>0.88161076054217213</v>
      </c>
      <c r="BN12" s="90">
        <f t="shared" si="13"/>
        <v>0.94247717354083627</v>
      </c>
      <c r="BO12" s="90">
        <f t="shared" si="13"/>
        <v>0.87307031826715664</v>
      </c>
      <c r="BP12" s="90">
        <f t="shared" si="13"/>
        <v>0.84325528916187376</v>
      </c>
      <c r="BQ12" s="90">
        <f t="shared" si="13"/>
        <v>0.85633607516533816</v>
      </c>
      <c r="BR12" s="90">
        <f t="shared" ref="BR12:CA12" si="14">BR5/($BQ$8+BR8-BG8)</f>
        <v>0.78154352518984094</v>
      </c>
      <c r="BS12" s="90">
        <f t="shared" si="14"/>
        <v>0.80101820137061464</v>
      </c>
      <c r="BT12" s="90">
        <f t="shared" si="14"/>
        <v>0.677147396726412</v>
      </c>
      <c r="BU12" s="90">
        <f t="shared" si="14"/>
        <v>0.61299489578607913</v>
      </c>
      <c r="BV12" s="90">
        <f t="shared" si="14"/>
        <v>0.58208302775686294</v>
      </c>
      <c r="BW12" s="90">
        <f t="shared" si="14"/>
        <v>0.52498739890904722</v>
      </c>
      <c r="BX12" s="90">
        <f t="shared" si="14"/>
        <v>0.48137543911343039</v>
      </c>
      <c r="BY12" s="90">
        <f t="shared" si="14"/>
        <v>0.47182547755086651</v>
      </c>
      <c r="BZ12" s="90">
        <f t="shared" si="14"/>
        <v>0.30062257988911029</v>
      </c>
      <c r="CA12" s="90">
        <f t="shared" si="14"/>
        <v>0.41499277871865181</v>
      </c>
      <c r="CB12" s="90">
        <f>CB5/($BQ$8+CB8-BQ8)</f>
        <v>0.59285562274222969</v>
      </c>
      <c r="CC12" s="90">
        <f t="shared" ref="CC12:CM12" si="15">CC5/($CB$8+CC8-BR8)</f>
        <v>0.63740960148836145</v>
      </c>
      <c r="CD12" s="90">
        <f t="shared" si="15"/>
        <v>0.61339259603769813</v>
      </c>
      <c r="CE12" s="90">
        <f t="shared" si="15"/>
        <v>0.52454982813867124</v>
      </c>
      <c r="CF12" s="90">
        <f t="shared" si="15"/>
        <v>0.52893118678503392</v>
      </c>
      <c r="CG12" s="90">
        <f t="shared" si="15"/>
        <v>0.50306323653509877</v>
      </c>
      <c r="CH12" s="90">
        <f t="shared" si="15"/>
        <v>0.47128761555254117</v>
      </c>
      <c r="CI12" s="90">
        <f t="shared" si="15"/>
        <v>1.9445755864916217</v>
      </c>
      <c r="CJ12" s="90">
        <f t="shared" si="15"/>
        <v>2.2101005457713536</v>
      </c>
      <c r="CK12" s="90">
        <f t="shared" si="15"/>
        <v>2.089424763893041</v>
      </c>
      <c r="CL12" s="90">
        <f t="shared" si="15"/>
        <v>2.0822727159338634</v>
      </c>
      <c r="CM12" s="90">
        <f t="shared" si="15"/>
        <v>1.8986651007494779</v>
      </c>
      <c r="CN12" s="90">
        <f t="shared" ref="CN12:CX12" si="16">CN5/($CM$8+CN8-CC8)</f>
        <v>1.9005501034756258</v>
      </c>
      <c r="CO12" s="90">
        <f t="shared" si="16"/>
        <v>1.8769864604652107</v>
      </c>
      <c r="CP12" s="90">
        <f t="shared" si="16"/>
        <v>1.8323848887081007</v>
      </c>
      <c r="CQ12" s="90">
        <f t="shared" si="16"/>
        <v>1.9538727939512459</v>
      </c>
      <c r="CR12" s="90">
        <f t="shared" si="16"/>
        <v>2.0353664568051317</v>
      </c>
      <c r="CS12" s="90">
        <f t="shared" si="16"/>
        <v>2.0060576655572264</v>
      </c>
      <c r="CT12" s="90">
        <f t="shared" si="16"/>
        <v>1.9873666359461943</v>
      </c>
      <c r="CU12" s="90">
        <f t="shared" si="16"/>
        <v>2.0084159678488982</v>
      </c>
      <c r="CV12" s="90">
        <f t="shared" si="16"/>
        <v>1.9552261961978525</v>
      </c>
      <c r="CW12" s="90">
        <f t="shared" si="16"/>
        <v>2.0860995049848192</v>
      </c>
      <c r="CX12" s="90">
        <f t="shared" si="16"/>
        <v>2.0969389769786084</v>
      </c>
      <c r="CY12" s="90">
        <f t="shared" ref="CY12:DK12" si="17">+CY5/CY8</f>
        <v>3.2418101870988236</v>
      </c>
      <c r="CZ12" s="90">
        <f t="shared" si="17"/>
        <v>3.2563110908240525</v>
      </c>
      <c r="DA12" s="90">
        <f t="shared" si="17"/>
        <v>3.2929708798671693</v>
      </c>
      <c r="DB12" s="90">
        <f t="shared" si="17"/>
        <v>3.3634240500567962</v>
      </c>
      <c r="DC12" s="90">
        <f t="shared" si="17"/>
        <v>3.3421633189645936</v>
      </c>
      <c r="DD12" s="90">
        <f t="shared" si="17"/>
        <v>3.3172255964122628</v>
      </c>
      <c r="DE12" s="90">
        <f t="shared" si="17"/>
        <v>3.3158931313156179</v>
      </c>
      <c r="DF12" s="90">
        <f t="shared" si="17"/>
        <v>3.1238522531913651</v>
      </c>
      <c r="DG12" s="90">
        <f t="shared" si="17"/>
        <v>3.0442514650840704</v>
      </c>
      <c r="DH12" s="90">
        <f t="shared" si="17"/>
        <v>2.9936052375172961</v>
      </c>
      <c r="DI12" s="90">
        <f t="shared" si="17"/>
        <v>2.878569862061485</v>
      </c>
      <c r="DJ12" s="90">
        <f t="shared" si="17"/>
        <v>2.8391456652451437</v>
      </c>
      <c r="DK12" s="90">
        <f t="shared" si="17"/>
        <v>2.8612093644706005</v>
      </c>
      <c r="DL12" s="90">
        <f t="shared" ref="DL12:DM12" si="18">+DL5/DL8</f>
        <v>2.8499800512712827</v>
      </c>
      <c r="DM12" s="90">
        <f t="shared" si="18"/>
        <v>2.8393712192247542</v>
      </c>
      <c r="DN12" s="90">
        <f t="shared" ref="DN12" si="19">+DN5/DN8</f>
        <v>2.8220027192108756</v>
      </c>
      <c r="DO12" s="92"/>
    </row>
    <row r="13" spans="1:119">
      <c r="A13" s="84" t="s">
        <v>87</v>
      </c>
      <c r="B13" s="91">
        <f t="shared" ref="B13:L13" si="20">B8/B9</f>
        <v>51.845525800130631</v>
      </c>
      <c r="C13" s="90">
        <f t="shared" si="20"/>
        <v>73.886156648451731</v>
      </c>
      <c r="D13" s="90">
        <f t="shared" si="20"/>
        <v>35.789698162729657</v>
      </c>
      <c r="E13" s="90">
        <f t="shared" si="20"/>
        <v>20.008513816280807</v>
      </c>
      <c r="F13" s="90">
        <f t="shared" si="20"/>
        <v>16.913656996250246</v>
      </c>
      <c r="G13" s="90">
        <f t="shared" si="20"/>
        <v>13.993802094464629</v>
      </c>
      <c r="H13" s="90">
        <f t="shared" si="20"/>
        <v>12.356752278376138</v>
      </c>
      <c r="I13" s="90">
        <f t="shared" si="20"/>
        <v>11.466872639890148</v>
      </c>
      <c r="J13" s="90">
        <f t="shared" si="20"/>
        <v>10.801956254962825</v>
      </c>
      <c r="K13" s="90">
        <f t="shared" si="20"/>
        <v>10.665964272235501</v>
      </c>
      <c r="L13" s="90">
        <f t="shared" si="20"/>
        <v>10.310005659004554</v>
      </c>
      <c r="M13" s="90"/>
      <c r="N13" s="90">
        <f t="shared" ref="N13:W13" si="21">(N8+$L$8-C8)/(N9+$L$9-C9)</f>
        <v>8.1884696649562336</v>
      </c>
      <c r="O13" s="90">
        <f t="shared" si="21"/>
        <v>7.8625299702694926</v>
      </c>
      <c r="P13" s="90">
        <f t="shared" si="21"/>
        <v>7.9998868607633131</v>
      </c>
      <c r="Q13" s="90">
        <f t="shared" si="21"/>
        <v>8.0136777550641138</v>
      </c>
      <c r="R13" s="90">
        <f t="shared" si="21"/>
        <v>8.2107843137254903</v>
      </c>
      <c r="S13" s="90">
        <f t="shared" si="21"/>
        <v>8.5293923985806774</v>
      </c>
      <c r="T13" s="90">
        <f t="shared" si="21"/>
        <v>8.7561349127274077</v>
      </c>
      <c r="U13" s="90">
        <f t="shared" si="21"/>
        <v>9.2643584971716013</v>
      </c>
      <c r="V13" s="90">
        <f t="shared" si="21"/>
        <v>9.683108980269223</v>
      </c>
      <c r="W13" s="90">
        <f t="shared" si="21"/>
        <v>9.7834067276024133</v>
      </c>
      <c r="X13" s="90"/>
      <c r="Y13" s="90">
        <f t="shared" ref="Y13:AH13" si="22">($W$8+Y8-N8)/($W$9-N9+Y9)</f>
        <v>10.752326993120194</v>
      </c>
      <c r="Z13" s="90">
        <f t="shared" si="22"/>
        <v>11.046758540372672</v>
      </c>
      <c r="AA13" s="90">
        <f t="shared" si="22"/>
        <v>11.40312183898927</v>
      </c>
      <c r="AB13" s="90">
        <f t="shared" si="22"/>
        <v>13.922064801140102</v>
      </c>
      <c r="AC13" s="90">
        <f t="shared" si="22"/>
        <v>11.782449763110602</v>
      </c>
      <c r="AD13" s="90">
        <f t="shared" si="22"/>
        <v>11.886371630149174</v>
      </c>
      <c r="AE13" s="90">
        <f t="shared" si="22"/>
        <v>11.547202555860137</v>
      </c>
      <c r="AF13" s="90">
        <f t="shared" si="22"/>
        <v>10.778750158540342</v>
      </c>
      <c r="AG13" s="90">
        <f t="shared" si="22"/>
        <v>10.468869799801221</v>
      </c>
      <c r="AH13" s="90">
        <f t="shared" si="22"/>
        <v>9.9968923401929715</v>
      </c>
      <c r="AI13" s="90">
        <f t="shared" ref="AI13:AS13" si="23">($AH$8+AI8-X8)/($AH$9-X9+AI9)</f>
        <v>8.3405148798274595</v>
      </c>
      <c r="AJ13" s="90">
        <f t="shared" si="23"/>
        <v>7.9457342721858923</v>
      </c>
      <c r="AK13" s="90">
        <f t="shared" si="23"/>
        <v>7.2938107751309689</v>
      </c>
      <c r="AL13" s="90">
        <f t="shared" si="23"/>
        <v>6.8395776176611438</v>
      </c>
      <c r="AM13" s="90">
        <f t="shared" si="23"/>
        <v>6.3461348879198969</v>
      </c>
      <c r="AN13" s="90">
        <f t="shared" si="23"/>
        <v>6.708842269829649</v>
      </c>
      <c r="AO13" s="90">
        <f t="shared" si="23"/>
        <v>6.6672188815709443</v>
      </c>
      <c r="AP13" s="90">
        <f t="shared" si="23"/>
        <v>6.3770303044439594</v>
      </c>
      <c r="AQ13" s="90">
        <f t="shared" si="23"/>
        <v>6.5827388867845089</v>
      </c>
      <c r="AR13" s="90">
        <f t="shared" si="23"/>
        <v>6.5846462159196939</v>
      </c>
      <c r="AS13" s="90">
        <f t="shared" si="23"/>
        <v>6.8609955923002213</v>
      </c>
      <c r="AT13" s="90"/>
      <c r="AU13" s="90">
        <f t="shared" ref="AU13:BE13" si="24">($AS$8+AU8-AI8)/($AS$9-AI9+AU9)</f>
        <v>7.6789312072402094</v>
      </c>
      <c r="AV13" s="90">
        <f t="shared" si="24"/>
        <v>8.0858299478904989</v>
      </c>
      <c r="AW13" s="90">
        <f t="shared" si="24"/>
        <v>8.6069428722360577</v>
      </c>
      <c r="AX13" s="90">
        <f t="shared" si="24"/>
        <v>9.0226910329887211</v>
      </c>
      <c r="AY13" s="90">
        <f t="shared" si="24"/>
        <v>8.7096406961512063</v>
      </c>
      <c r="AZ13" s="90">
        <f t="shared" si="24"/>
        <v>8.9744159824675638</v>
      </c>
      <c r="BA13" s="90">
        <f t="shared" si="24"/>
        <v>8.7145533755788449</v>
      </c>
      <c r="BB13" s="90">
        <f t="shared" si="24"/>
        <v>9.3946090232070709</v>
      </c>
      <c r="BC13" s="90">
        <f t="shared" si="24"/>
        <v>9.2419785902290492</v>
      </c>
      <c r="BD13" s="90">
        <f t="shared" si="24"/>
        <v>9.0076392930391567</v>
      </c>
      <c r="BE13" s="90">
        <f t="shared" si="24"/>
        <v>8.5957915626670722</v>
      </c>
      <c r="BF13" s="90">
        <f t="shared" ref="BF13:BQ13" si="25">($BE$8+BF8-AT8)/($BE$9-AT9+BF9)</f>
        <v>8.659203381996301</v>
      </c>
      <c r="BG13" s="90">
        <f t="shared" si="25"/>
        <v>8.3976560984045836</v>
      </c>
      <c r="BH13" s="90">
        <f t="shared" si="25"/>
        <v>8.2674001003376514</v>
      </c>
      <c r="BI13" s="90">
        <f t="shared" si="25"/>
        <v>8.154367537499132</v>
      </c>
      <c r="BJ13" s="90">
        <f t="shared" si="25"/>
        <v>7.9090590449388838</v>
      </c>
      <c r="BK13" s="90">
        <f t="shared" si="25"/>
        <v>8.1189803746955498</v>
      </c>
      <c r="BL13" s="90">
        <f t="shared" si="25"/>
        <v>7.8828194193622014</v>
      </c>
      <c r="BM13" s="90">
        <f t="shared" si="25"/>
        <v>8.0706554423079275</v>
      </c>
      <c r="BN13" s="90">
        <f t="shared" si="25"/>
        <v>8.21349815806329</v>
      </c>
      <c r="BO13" s="90">
        <f t="shared" si="25"/>
        <v>8.1295194463235347</v>
      </c>
      <c r="BP13" s="90">
        <f t="shared" si="25"/>
        <v>8.380421247118754</v>
      </c>
      <c r="BQ13" s="90">
        <f t="shared" si="25"/>
        <v>8.8505696436696653</v>
      </c>
      <c r="BR13" s="90">
        <f t="shared" ref="BR13:CB13" si="26">($BQ$8+BR8-BG8)/($BQ$9-BG9+BR9)</f>
        <v>9.3209572852308042</v>
      </c>
      <c r="BS13" s="90">
        <f t="shared" si="26"/>
        <v>9.5545363705140396</v>
      </c>
      <c r="BT13" s="90">
        <f t="shared" si="26"/>
        <v>10.036937140992109</v>
      </c>
      <c r="BU13" s="90">
        <f t="shared" si="26"/>
        <v>10.706450303647323</v>
      </c>
      <c r="BV13" s="90">
        <f t="shared" si="26"/>
        <v>10.740899285614779</v>
      </c>
      <c r="BW13" s="90">
        <f t="shared" si="26"/>
        <v>11.246387485111063</v>
      </c>
      <c r="BX13" s="90">
        <f t="shared" si="26"/>
        <v>11.574341050582287</v>
      </c>
      <c r="BY13" s="90">
        <f t="shared" si="26"/>
        <v>11.647913176558633</v>
      </c>
      <c r="BZ13" s="90">
        <f t="shared" si="26"/>
        <v>12.342597707908425</v>
      </c>
      <c r="CA13" s="90">
        <f t="shared" si="26"/>
        <v>12.674095288460643</v>
      </c>
      <c r="CB13" s="90">
        <f t="shared" si="26"/>
        <v>12.740294257237776</v>
      </c>
      <c r="CC13" s="90">
        <f t="shared" ref="CC13:CM13" si="27">($CB$8+CC8-BR8)/($CB$9-BR9+CC9)</f>
        <v>13.286871383085311</v>
      </c>
      <c r="CD13" s="90">
        <f t="shared" si="27"/>
        <v>13.679045685677954</v>
      </c>
      <c r="CE13" s="90">
        <f t="shared" si="27"/>
        <v>14.075138628025488</v>
      </c>
      <c r="CF13" s="90">
        <f t="shared" si="27"/>
        <v>14.530666726635463</v>
      </c>
      <c r="CG13" s="90">
        <f t="shared" si="27"/>
        <v>14.90056368871406</v>
      </c>
      <c r="CH13" s="90">
        <f t="shared" si="27"/>
        <v>15.439585268184135</v>
      </c>
      <c r="CI13" s="90">
        <f t="shared" si="27"/>
        <v>14.765565971893094</v>
      </c>
      <c r="CJ13" s="90">
        <f t="shared" si="27"/>
        <v>13.136547065824351</v>
      </c>
      <c r="CK13" s="90">
        <f t="shared" si="27"/>
        <v>11.933108767798933</v>
      </c>
      <c r="CL13" s="90">
        <f t="shared" si="27"/>
        <v>11.164867342197105</v>
      </c>
      <c r="CM13" s="90">
        <f t="shared" si="27"/>
        <v>10.383639130945189</v>
      </c>
      <c r="CN13" s="90">
        <f t="shared" ref="CN13:CX13" si="28">($CM$8+CN8-CC8)/($CM$9-CC9+CN9)</f>
        <v>9.049891519185822</v>
      </c>
      <c r="CO13" s="90">
        <f t="shared" si="28"/>
        <v>8.6199592963852005</v>
      </c>
      <c r="CP13" s="90">
        <f t="shared" si="28"/>
        <v>8.2018992066994283</v>
      </c>
      <c r="CQ13" s="90">
        <f t="shared" si="28"/>
        <v>7.5957294181097819</v>
      </c>
      <c r="CR13" s="90">
        <f t="shared" si="28"/>
        <v>7.1106517202052162</v>
      </c>
      <c r="CS13" s="90">
        <f t="shared" si="28"/>
        <v>6.708868855190719</v>
      </c>
      <c r="CT13" s="90">
        <f t="shared" si="28"/>
        <v>6.4855131625136249</v>
      </c>
      <c r="CU13" s="90">
        <f t="shared" si="28"/>
        <v>6.6420600412778885</v>
      </c>
      <c r="CV13" s="90">
        <f t="shared" si="28"/>
        <v>6.5695678345177351</v>
      </c>
      <c r="CW13" s="90">
        <f t="shared" si="28"/>
        <v>5.8629994414893396</v>
      </c>
      <c r="CX13" s="90">
        <f t="shared" si="28"/>
        <v>5.825665153569572</v>
      </c>
      <c r="CY13" s="90">
        <f t="shared" ref="CY13:DK13" si="29">+CY8/CY9</f>
        <v>5.6361912394638312</v>
      </c>
      <c r="CZ13" s="90">
        <f t="shared" si="29"/>
        <v>5.42217660778</v>
      </c>
      <c r="DA13" s="90">
        <f t="shared" si="29"/>
        <v>5.1951189953010903</v>
      </c>
      <c r="DB13" s="90">
        <f t="shared" si="29"/>
        <v>5.087581434345184</v>
      </c>
      <c r="DC13" s="90">
        <f t="shared" si="29"/>
        <v>4.9398617054167877</v>
      </c>
      <c r="DD13" s="90">
        <f t="shared" si="29"/>
        <v>4.8967489392596484</v>
      </c>
      <c r="DE13" s="90">
        <f t="shared" si="29"/>
        <v>4.8288719219922545</v>
      </c>
      <c r="DF13" s="90">
        <f t="shared" si="29"/>
        <v>4.8647165036058073</v>
      </c>
      <c r="DG13" s="90">
        <f t="shared" si="29"/>
        <v>4.9077127818498436</v>
      </c>
      <c r="DH13" s="90">
        <f t="shared" si="29"/>
        <v>4.6768851842414509</v>
      </c>
      <c r="DI13" s="90">
        <f t="shared" si="29"/>
        <v>4.7033917508376923</v>
      </c>
      <c r="DJ13" s="90">
        <f t="shared" si="29"/>
        <v>4.6364465998534001</v>
      </c>
      <c r="DK13" s="90">
        <f t="shared" si="29"/>
        <v>4.5357932498068712</v>
      </c>
      <c r="DL13" s="90">
        <f t="shared" ref="DL13:DM13" si="30">+DL8/DL9</f>
        <v>4.4343536902790026</v>
      </c>
      <c r="DM13" s="90">
        <f t="shared" si="30"/>
        <v>4.3121632360956816</v>
      </c>
      <c r="DN13" s="90">
        <f t="shared" ref="DN13" si="31">+DN8/DN9</f>
        <v>4.2511428085987752</v>
      </c>
      <c r="DO13" s="92"/>
    </row>
    <row r="14" spans="1:119">
      <c r="A14" s="84" t="s">
        <v>88</v>
      </c>
      <c r="B14" s="93">
        <f t="shared" ref="B14:L14" si="32">B9/B7</f>
        <v>2.6658552437120162E-3</v>
      </c>
      <c r="C14" s="94">
        <f t="shared" si="32"/>
        <v>1.8626775735655855E-3</v>
      </c>
      <c r="D14" s="94">
        <f t="shared" si="32"/>
        <v>3.7818300930940658E-3</v>
      </c>
      <c r="E14" s="94">
        <f t="shared" si="32"/>
        <v>6.4859952878444987E-3</v>
      </c>
      <c r="F14" s="94">
        <f t="shared" si="32"/>
        <v>7.9663172723027798E-3</v>
      </c>
      <c r="G14" s="94">
        <f t="shared" si="32"/>
        <v>9.3910251049524156E-3</v>
      </c>
      <c r="H14" s="94">
        <f t="shared" si="32"/>
        <v>1.041771558284256E-2</v>
      </c>
      <c r="I14" s="94">
        <f t="shared" si="32"/>
        <v>1.1501150904733515E-2</v>
      </c>
      <c r="J14" s="94">
        <f t="shared" si="32"/>
        <v>1.2043081422288524E-2</v>
      </c>
      <c r="K14" s="94">
        <f t="shared" si="32"/>
        <v>1.2378342183533956E-2</v>
      </c>
      <c r="L14" s="94">
        <f t="shared" si="32"/>
        <v>1.292088902011688E-2</v>
      </c>
      <c r="M14" s="94"/>
      <c r="N14" s="94">
        <f t="shared" ref="N14:V14" si="33">($L$9-C9+N9)/($L$7-C7+N7)</f>
        <v>1.6284045927595879E-2</v>
      </c>
      <c r="O14" s="94">
        <f t="shared" si="33"/>
        <v>1.6849609438754652E-2</v>
      </c>
      <c r="P14" s="94">
        <f t="shared" si="33"/>
        <v>1.6857877526082948E-2</v>
      </c>
      <c r="Q14" s="94">
        <f t="shared" si="33"/>
        <v>1.6910025215767021E-2</v>
      </c>
      <c r="R14" s="94">
        <f t="shared" si="33"/>
        <v>1.6744959370391502E-2</v>
      </c>
      <c r="S14" s="94">
        <f t="shared" si="33"/>
        <v>1.6603238654929346E-2</v>
      </c>
      <c r="T14" s="94">
        <f t="shared" si="33"/>
        <v>1.6384229808487888E-2</v>
      </c>
      <c r="U14" s="94">
        <f t="shared" si="33"/>
        <v>1.6161915165058743E-2</v>
      </c>
      <c r="V14" s="94">
        <f t="shared" si="33"/>
        <v>1.583870977163402E-2</v>
      </c>
      <c r="W14" s="94">
        <f>W9/W7</f>
        <v>1.5667700724478238E-2</v>
      </c>
      <c r="X14" s="94"/>
      <c r="Y14" s="94">
        <f t="shared" ref="Y14:AH14" si="34">($W$9-N9+Y9)/($W$7-N7+Y7)</f>
        <v>1.4589196499110158E-2</v>
      </c>
      <c r="Z14" s="94">
        <f t="shared" si="34"/>
        <v>1.4292951122656935E-2</v>
      </c>
      <c r="AA14" s="94">
        <f t="shared" si="34"/>
        <v>1.3838413419959165E-2</v>
      </c>
      <c r="AB14" s="94">
        <f t="shared" si="34"/>
        <v>1.1152775749753182E-2</v>
      </c>
      <c r="AC14" s="94">
        <f t="shared" si="34"/>
        <v>1.3185594076068664E-2</v>
      </c>
      <c r="AD14" s="94">
        <f t="shared" si="34"/>
        <v>1.2870619820482907E-2</v>
      </c>
      <c r="AE14" s="94">
        <f t="shared" si="34"/>
        <v>1.3279524202978446E-2</v>
      </c>
      <c r="AF14" s="94">
        <f t="shared" si="34"/>
        <v>1.416463166593736E-2</v>
      </c>
      <c r="AG14" s="94">
        <f t="shared" si="34"/>
        <v>1.4334116387611359E-2</v>
      </c>
      <c r="AH14" s="94">
        <f t="shared" si="34"/>
        <v>1.4215431624147979E-2</v>
      </c>
      <c r="AI14" s="94">
        <f t="shared" ref="AI14:AS14" si="35">($AH$9-X9+AI9)/($AH$7-X7+AI7)</f>
        <v>1.5957841590963591E-2</v>
      </c>
      <c r="AJ14" s="94">
        <f t="shared" si="35"/>
        <v>1.6847263133849544E-2</v>
      </c>
      <c r="AK14" s="94">
        <f t="shared" si="35"/>
        <v>1.7745599258495445E-2</v>
      </c>
      <c r="AL14" s="94">
        <f t="shared" si="35"/>
        <v>1.8435905101490003E-2</v>
      </c>
      <c r="AM14" s="94">
        <f t="shared" si="35"/>
        <v>2.03960329585945E-2</v>
      </c>
      <c r="AN14" s="94">
        <f t="shared" si="35"/>
        <v>1.8596590205628025E-2</v>
      </c>
      <c r="AO14" s="94">
        <f t="shared" si="35"/>
        <v>1.8142458311088072E-2</v>
      </c>
      <c r="AP14" s="94">
        <f t="shared" si="35"/>
        <v>1.8703773751941603E-2</v>
      </c>
      <c r="AQ14" s="94">
        <f t="shared" si="35"/>
        <v>1.7992161411969684E-2</v>
      </c>
      <c r="AR14" s="94">
        <f t="shared" si="35"/>
        <v>1.7994508531231069E-2</v>
      </c>
      <c r="AS14" s="94">
        <f t="shared" si="35"/>
        <v>1.7503834698452566E-2</v>
      </c>
      <c r="AT14" s="94"/>
      <c r="AU14" s="94">
        <f t="shared" ref="AU14:BE14" si="36">($AS$9-AI9+AU9)/($AS$7-AI7+AU7)</f>
        <v>1.618889103523698E-2</v>
      </c>
      <c r="AV14" s="94">
        <f t="shared" si="36"/>
        <v>1.5254295929968765E-2</v>
      </c>
      <c r="AW14" s="94">
        <f t="shared" si="36"/>
        <v>1.4597094417016218E-2</v>
      </c>
      <c r="AX14" s="94">
        <f t="shared" si="36"/>
        <v>1.4072014250163396E-2</v>
      </c>
      <c r="AY14" s="94">
        <f t="shared" si="36"/>
        <v>1.4160791364841116E-2</v>
      </c>
      <c r="AZ14" s="94">
        <f t="shared" si="36"/>
        <v>1.3995568110846126E-2</v>
      </c>
      <c r="BA14" s="94">
        <f t="shared" si="36"/>
        <v>1.4632876360575758E-2</v>
      </c>
      <c r="BB14" s="94">
        <f t="shared" si="36"/>
        <v>1.3398091345560647E-2</v>
      </c>
      <c r="BC14" s="94">
        <f t="shared" si="36"/>
        <v>1.3375994479986568E-2</v>
      </c>
      <c r="BD14" s="94">
        <f t="shared" si="36"/>
        <v>1.3421892645386617E-2</v>
      </c>
      <c r="BE14" s="94">
        <f t="shared" si="36"/>
        <v>1.4041263480469662E-2</v>
      </c>
      <c r="BF14" s="94">
        <f t="shared" ref="BF14:BQ14" si="37">($BE$9-AT9+BF9)/($BE$7-AT7+BF7)</f>
        <v>1.513450534478239E-2</v>
      </c>
      <c r="BG14" s="94">
        <f t="shared" si="37"/>
        <v>1.4114679003466057E-2</v>
      </c>
      <c r="BH14" s="94">
        <f t="shared" si="37"/>
        <v>1.4244636079478592E-2</v>
      </c>
      <c r="BI14" s="94">
        <f t="shared" si="37"/>
        <v>1.4276757889011484E-2</v>
      </c>
      <c r="BJ14" s="94">
        <f t="shared" si="37"/>
        <v>1.4464426601457582E-2</v>
      </c>
      <c r="BK14" s="94">
        <f t="shared" si="37"/>
        <v>1.4554129421261063E-2</v>
      </c>
      <c r="BL14" s="94">
        <f t="shared" si="37"/>
        <v>1.4535413831594271E-2</v>
      </c>
      <c r="BM14" s="94">
        <f t="shared" si="37"/>
        <v>1.4187117595608529E-2</v>
      </c>
      <c r="BN14" s="94">
        <f t="shared" si="37"/>
        <v>1.3988492526914177E-2</v>
      </c>
      <c r="BO14" s="94">
        <f t="shared" si="37"/>
        <v>1.3675341383053494E-2</v>
      </c>
      <c r="BP14" s="94">
        <f t="shared" si="37"/>
        <v>1.3209622120099358E-2</v>
      </c>
      <c r="BQ14" s="94">
        <f t="shared" si="37"/>
        <v>1.269262888334035E-2</v>
      </c>
      <c r="BR14" s="94">
        <f t="shared" ref="BR14:CB14" si="38">($BQ$9-BG9+BR9)/($BQ$7-BG7+BR7)</f>
        <v>1.2176724213255857E-2</v>
      </c>
      <c r="BS14" s="94">
        <f t="shared" si="38"/>
        <v>1.1802394616491763E-2</v>
      </c>
      <c r="BT14" s="94">
        <f t="shared" si="38"/>
        <v>1.1425304834236987E-2</v>
      </c>
      <c r="BU14" s="94">
        <f t="shared" si="38"/>
        <v>1.0970339198888493E-2</v>
      </c>
      <c r="BV14" s="94">
        <f t="shared" si="38"/>
        <v>1.0689351137847995E-2</v>
      </c>
      <c r="BW14" s="94">
        <f t="shared" si="38"/>
        <v>1.0554111516695866E-2</v>
      </c>
      <c r="BX14" s="94">
        <f t="shared" si="38"/>
        <v>1.0458132062637687E-2</v>
      </c>
      <c r="BY14" s="94">
        <f t="shared" si="38"/>
        <v>1.042619180046186E-2</v>
      </c>
      <c r="BZ14" s="94">
        <f t="shared" si="38"/>
        <v>1.0213420954605142E-2</v>
      </c>
      <c r="CA14" s="94">
        <f t="shared" si="38"/>
        <v>1.0080610412142244E-2</v>
      </c>
      <c r="CB14" s="94">
        <f t="shared" si="38"/>
        <v>9.9278491768376095E-3</v>
      </c>
      <c r="CC14" s="94">
        <f t="shared" ref="CC14:CM14" si="39">($CB$9-BR9+CC9)/($CB$7-BR7+CC7)</f>
        <v>9.7280157904776343E-3</v>
      </c>
      <c r="CD14" s="94">
        <f t="shared" si="39"/>
        <v>9.644232075937861E-3</v>
      </c>
      <c r="CE14" s="94">
        <f t="shared" si="39"/>
        <v>9.4282777334603312E-3</v>
      </c>
      <c r="CF14" s="94">
        <f t="shared" si="39"/>
        <v>9.274311108349427E-3</v>
      </c>
      <c r="CG14" s="94">
        <f t="shared" si="39"/>
        <v>9.1070881418571521E-3</v>
      </c>
      <c r="CH14" s="94">
        <f t="shared" si="39"/>
        <v>8.8590720042799314E-3</v>
      </c>
      <c r="CI14" s="94">
        <f t="shared" si="39"/>
        <v>9.2427596462613948E-3</v>
      </c>
      <c r="CJ14" s="94">
        <f t="shared" si="39"/>
        <v>1.0353881968448183E-2</v>
      </c>
      <c r="CK14" s="94">
        <f t="shared" si="39"/>
        <v>1.1465828136272206E-2</v>
      </c>
      <c r="CL14" s="94">
        <f t="shared" si="39"/>
        <v>1.2432378993600311E-2</v>
      </c>
      <c r="CM14" s="94">
        <f t="shared" si="39"/>
        <v>1.3597720259591172E-2</v>
      </c>
      <c r="CN14" s="94">
        <f t="shared" ref="CN14:CX14" si="40">($CM$9-CC9+CN9)/($CM$7-CC7+CN7)</f>
        <v>1.5343160888216778E-2</v>
      </c>
      <c r="CO14" s="94">
        <f t="shared" si="40"/>
        <v>1.6241260550603702E-2</v>
      </c>
      <c r="CP14" s="94">
        <f t="shared" si="40"/>
        <v>1.7072561729834332E-2</v>
      </c>
      <c r="CQ14" s="94">
        <f t="shared" si="40"/>
        <v>1.8512664188063493E-2</v>
      </c>
      <c r="CR14" s="94">
        <f t="shared" si="40"/>
        <v>1.9561956616634093E-2</v>
      </c>
      <c r="CS14" s="94">
        <f t="shared" si="40"/>
        <v>2.0549752729218891E-2</v>
      </c>
      <c r="CT14" s="94">
        <f t="shared" si="40"/>
        <v>2.1128985241685959E-2</v>
      </c>
      <c r="CU14" s="94">
        <f t="shared" si="40"/>
        <v>2.1024457925444915E-2</v>
      </c>
      <c r="CV14" s="94">
        <f t="shared" si="40"/>
        <v>2.1005320673570207E-2</v>
      </c>
      <c r="CW14" s="94">
        <f t="shared" si="40"/>
        <v>2.3140697089835474E-2</v>
      </c>
      <c r="CX14" s="94">
        <f t="shared" si="40"/>
        <v>2.2131400917072119E-2</v>
      </c>
      <c r="CY14" s="94">
        <f t="shared" ref="CY14:DK14" si="41">+CY9/CY7</f>
        <v>2.2552009392574412E-2</v>
      </c>
      <c r="CZ14" s="94">
        <f t="shared" si="41"/>
        <v>2.3027482693662431E-2</v>
      </c>
      <c r="DA14" s="94">
        <f t="shared" si="41"/>
        <v>2.3461425181642917E-2</v>
      </c>
      <c r="DB14" s="94">
        <f t="shared" si="41"/>
        <v>2.3866423946674268E-2</v>
      </c>
      <c r="DC14" s="94">
        <f t="shared" si="41"/>
        <v>2.4782780532521476E-2</v>
      </c>
      <c r="DD14" s="94">
        <f t="shared" si="41"/>
        <v>2.4941699712614711E-2</v>
      </c>
      <c r="DE14" s="94">
        <f t="shared" si="41"/>
        <v>2.4960499620441608E-2</v>
      </c>
      <c r="DF14" s="94">
        <f t="shared" si="41"/>
        <v>2.5221847872979309E-2</v>
      </c>
      <c r="DG14" s="94">
        <f t="shared" si="41"/>
        <v>2.5121969949967734E-2</v>
      </c>
      <c r="DH14" s="94">
        <f t="shared" si="41"/>
        <v>2.6014454149049921E-2</v>
      </c>
      <c r="DI14" s="94">
        <f t="shared" si="41"/>
        <v>2.6104986056741893E-2</v>
      </c>
      <c r="DJ14" s="94">
        <f t="shared" si="41"/>
        <v>2.6663319442847916E-2</v>
      </c>
      <c r="DK14" s="94">
        <f t="shared" si="41"/>
        <v>2.7060774228072067E-2</v>
      </c>
      <c r="DL14" s="94">
        <f t="shared" ref="DL14:DM14" si="42">+DL9/DL7</f>
        <v>2.7667556045444616E-2</v>
      </c>
      <c r="DM14" s="94">
        <f t="shared" si="42"/>
        <v>2.8305533322560996E-2</v>
      </c>
      <c r="DN14" s="94">
        <f t="shared" ref="DN14" si="43">+DN9/DN7</f>
        <v>2.885366788295821E-2</v>
      </c>
      <c r="DO14" s="95"/>
    </row>
    <row r="15" spans="1:119">
      <c r="A15" s="84" t="s">
        <v>89</v>
      </c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6">
        <f>+L3/(L7-$B$7+L7)*365</f>
        <v>15.568687255808449</v>
      </c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6">
        <f>+W3/(W7-$L$7+W7)*365</f>
        <v>12.205193768689389</v>
      </c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6">
        <f>+AH3/(AH7-$W$7+AH7)*365</f>
        <v>15.976837317450986</v>
      </c>
      <c r="AI15" s="96">
        <f>+AI3/($AH$7-X7+AI7)*365</f>
        <v>37.2657830377129</v>
      </c>
      <c r="AJ15" s="96">
        <f t="shared" ref="AJ15:AR15" si="44">+AJ3/($AH$7-Y7+AJ7)*365</f>
        <v>11.772249960460467</v>
      </c>
      <c r="AK15" s="96">
        <f t="shared" si="44"/>
        <v>12.194847833163358</v>
      </c>
      <c r="AL15" s="96">
        <f t="shared" si="44"/>
        <v>8.8839226558638806</v>
      </c>
      <c r="AM15" s="96">
        <f t="shared" si="44"/>
        <v>9.7685933227087531</v>
      </c>
      <c r="AN15" s="96">
        <f t="shared" si="44"/>
        <v>9.1327759035029921</v>
      </c>
      <c r="AO15" s="96">
        <f t="shared" si="44"/>
        <v>11.233145629455942</v>
      </c>
      <c r="AP15" s="96">
        <f t="shared" si="44"/>
        <v>11.028478409195575</v>
      </c>
      <c r="AQ15" s="96">
        <f t="shared" si="44"/>
        <v>12.930042304515503</v>
      </c>
      <c r="AR15" s="96">
        <f t="shared" si="44"/>
        <v>13.088732066112005</v>
      </c>
      <c r="AS15" s="96">
        <f>+AS3/(AS7-$AH$7+AS7)*365</f>
        <v>10.777767778432574</v>
      </c>
      <c r="AT15" s="94"/>
      <c r="AU15" s="90">
        <f t="shared" ref="AU15:BD15" si="45">+AU3/($AS$7-AI7+AU7)*365</f>
        <v>15.623169087105225</v>
      </c>
      <c r="AV15" s="90">
        <f t="shared" si="45"/>
        <v>12.063272667391924</v>
      </c>
      <c r="AW15" s="90">
        <f t="shared" si="45"/>
        <v>12.966140381064468</v>
      </c>
      <c r="AX15" s="90">
        <f t="shared" si="45"/>
        <v>11.328047726288647</v>
      </c>
      <c r="AY15" s="90">
        <f t="shared" si="45"/>
        <v>9.6147575303459725</v>
      </c>
      <c r="AZ15" s="90">
        <f t="shared" si="45"/>
        <v>25.127442373216635</v>
      </c>
      <c r="BA15" s="90">
        <f t="shared" si="45"/>
        <v>23.425370948587002</v>
      </c>
      <c r="BB15" s="90">
        <f t="shared" si="45"/>
        <v>8.5429293236134409</v>
      </c>
      <c r="BC15" s="90">
        <f t="shared" si="45"/>
        <v>21.696219073181879</v>
      </c>
      <c r="BD15" s="90">
        <f t="shared" si="45"/>
        <v>30.026513145354013</v>
      </c>
      <c r="BE15" s="90">
        <f>+BE3/($BE$7-AS7+BE7)*365</f>
        <v>11.245793463157471</v>
      </c>
      <c r="BF15" s="90">
        <f t="shared" ref="BF15:BP15" si="46">+BF3/($BE$7-AT7+BF7)*365</f>
        <v>12.467844387624387</v>
      </c>
      <c r="BG15" s="90">
        <f t="shared" si="46"/>
        <v>16.437736602436431</v>
      </c>
      <c r="BH15" s="90">
        <f t="shared" si="46"/>
        <v>11.376186092645765</v>
      </c>
      <c r="BI15" s="90">
        <f t="shared" si="46"/>
        <v>22.679193574302516</v>
      </c>
      <c r="BJ15" s="90">
        <f t="shared" si="46"/>
        <v>24.498879755304305</v>
      </c>
      <c r="BK15" s="90">
        <f t="shared" si="46"/>
        <v>10.394734760167355</v>
      </c>
      <c r="BL15" s="90">
        <f t="shared" si="46"/>
        <v>14.636104283591397</v>
      </c>
      <c r="BM15" s="90">
        <f t="shared" si="46"/>
        <v>21.784686724473335</v>
      </c>
      <c r="BN15" s="90">
        <f t="shared" si="46"/>
        <v>9.8858947697961757</v>
      </c>
      <c r="BO15" s="90">
        <f t="shared" si="46"/>
        <v>25.991928955626175</v>
      </c>
      <c r="BP15" s="90">
        <f t="shared" si="46"/>
        <v>18.015423749911413</v>
      </c>
      <c r="BQ15" s="90">
        <f>+BQ3/($BQ$7-BE7+BQ7)*365</f>
        <v>12.460746383030852</v>
      </c>
      <c r="BR15" s="90">
        <f t="shared" ref="BR15:CB15" si="47">+BR3/($BQ$7-BG7+BR7)*365</f>
        <v>13.307112829918097</v>
      </c>
      <c r="BS15" s="90">
        <f t="shared" si="47"/>
        <v>12.577637601806353</v>
      </c>
      <c r="BT15" s="90">
        <f t="shared" si="47"/>
        <v>16.837059888084909</v>
      </c>
      <c r="BU15" s="90">
        <f t="shared" si="47"/>
        <v>18.848194434006242</v>
      </c>
      <c r="BV15" s="92">
        <f t="shared" si="47"/>
        <v>20.246574130837423</v>
      </c>
      <c r="BW15" s="92">
        <f t="shared" si="47"/>
        <v>22.029622873060752</v>
      </c>
      <c r="BX15" s="92">
        <f t="shared" si="47"/>
        <v>22.944821289932879</v>
      </c>
      <c r="BY15" s="92">
        <f t="shared" si="47"/>
        <v>23.082646205744254</v>
      </c>
      <c r="BZ15" s="92">
        <f t="shared" si="47"/>
        <v>29.768322423681635</v>
      </c>
      <c r="CA15" s="92">
        <f t="shared" si="47"/>
        <v>23.855015587152426</v>
      </c>
      <c r="CB15" s="92">
        <f t="shared" si="47"/>
        <v>20.074618632159492</v>
      </c>
      <c r="CC15" s="92">
        <f t="shared" ref="CC15:CM15" si="48">+CC3/($CB$7-BR7+CC7)*365</f>
        <v>17.917101701574072</v>
      </c>
      <c r="CD15" s="92">
        <f t="shared" si="48"/>
        <v>18.456741801562526</v>
      </c>
      <c r="CE15" s="92">
        <f t="shared" si="48"/>
        <v>23.219424527965373</v>
      </c>
      <c r="CF15" s="92">
        <f t="shared" si="48"/>
        <v>20.383909271967841</v>
      </c>
      <c r="CG15" s="92">
        <f t="shared" si="48"/>
        <v>21.098604888897281</v>
      </c>
      <c r="CH15" s="92">
        <f t="shared" si="48"/>
        <v>20.607036318071856</v>
      </c>
      <c r="CI15" s="92">
        <f t="shared" si="48"/>
        <v>29.289778566526845</v>
      </c>
      <c r="CJ15" s="92">
        <f t="shared" si="48"/>
        <v>22.618594900158982</v>
      </c>
      <c r="CK15" s="92">
        <f t="shared" si="48"/>
        <v>29.437241147470559</v>
      </c>
      <c r="CL15" s="92">
        <f t="shared" si="48"/>
        <v>24.617997600947007</v>
      </c>
      <c r="CM15" s="92">
        <f t="shared" si="48"/>
        <v>25.709968331834425</v>
      </c>
      <c r="CN15" s="92">
        <f t="shared" ref="CN15:CX15" si="49">+CN3/($CM$7-CC7+CN7)*365</f>
        <v>26.848680425736333</v>
      </c>
      <c r="CO15" s="92">
        <f t="shared" si="49"/>
        <v>20.741714586325042</v>
      </c>
      <c r="CP15" s="92">
        <f t="shared" si="49"/>
        <v>20.621363171756048</v>
      </c>
      <c r="CQ15" s="92">
        <f t="shared" si="49"/>
        <v>17.239312701498839</v>
      </c>
      <c r="CR15" s="92">
        <f t="shared" si="49"/>
        <v>13.054104469107902</v>
      </c>
      <c r="CS15" s="92">
        <f t="shared" si="49"/>
        <v>13.553025034057349</v>
      </c>
      <c r="CT15" s="92">
        <f t="shared" si="49"/>
        <v>14.330185398186215</v>
      </c>
      <c r="CU15" s="92">
        <f t="shared" si="49"/>
        <v>11.719311359680331</v>
      </c>
      <c r="CV15" s="92">
        <f t="shared" si="49"/>
        <v>19.30572439333524</v>
      </c>
      <c r="CW15" s="92">
        <f t="shared" si="49"/>
        <v>15.743690085162358</v>
      </c>
      <c r="CX15" s="92">
        <f t="shared" si="49"/>
        <v>22.066356280256773</v>
      </c>
      <c r="CY15" s="92">
        <f t="shared" ref="CY15:DK15" si="50">+CY3/CY7*365</f>
        <v>12.736500958771229</v>
      </c>
      <c r="CZ15" s="92">
        <f t="shared" si="50"/>
        <v>15.092568075428069</v>
      </c>
      <c r="DA15" s="92">
        <f t="shared" si="50"/>
        <v>13.680788287708532</v>
      </c>
      <c r="DB15" s="92">
        <f t="shared" si="50"/>
        <v>12.247743014490295</v>
      </c>
      <c r="DC15" s="92">
        <f t="shared" si="50"/>
        <v>10.723613269964492</v>
      </c>
      <c r="DD15" s="92">
        <f t="shared" si="50"/>
        <v>11.561057364927535</v>
      </c>
      <c r="DE15" s="92">
        <f t="shared" si="50"/>
        <v>10.922800807271619</v>
      </c>
      <c r="DF15" s="92">
        <f t="shared" si="50"/>
        <v>9.6733462099090026</v>
      </c>
      <c r="DG15" s="92">
        <f t="shared" si="50"/>
        <v>10.556011876220206</v>
      </c>
      <c r="DH15" s="92">
        <f t="shared" si="50"/>
        <v>12.133316994651238</v>
      </c>
      <c r="DI15" s="92">
        <f t="shared" si="50"/>
        <v>13.141312904450633</v>
      </c>
      <c r="DJ15" s="92">
        <f t="shared" si="50"/>
        <v>12.620064364471856</v>
      </c>
      <c r="DK15" s="92">
        <f t="shared" si="50"/>
        <v>12.794348843440709</v>
      </c>
      <c r="DL15" s="92">
        <f t="shared" ref="DL15:DM15" si="51">+DL3/DL7*365</f>
        <v>11.232412595371656</v>
      </c>
      <c r="DM15" s="92">
        <f t="shared" si="51"/>
        <v>10.968342416533742</v>
      </c>
      <c r="DN15" s="92">
        <f t="shared" ref="DN15" si="52">+DN3/DN7*365</f>
        <v>8.8037711811213448</v>
      </c>
    </row>
    <row r="16" spans="1:119" ht="15" thickBot="1">
      <c r="A16" s="97" t="s">
        <v>90</v>
      </c>
      <c r="B16" s="98"/>
      <c r="C16" s="99"/>
      <c r="D16" s="99"/>
      <c r="E16" s="99"/>
      <c r="F16" s="99"/>
      <c r="G16" s="99"/>
      <c r="H16" s="99"/>
      <c r="I16" s="99"/>
      <c r="J16" s="99"/>
      <c r="K16" s="99"/>
      <c r="L16" s="99">
        <f>+L3/(L7-$B$7+L7)</f>
        <v>4.2653937687146433E-2</v>
      </c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>
        <f>+W3/(W7-$L$7+W7)</f>
        <v>3.3438887037505173E-2</v>
      </c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>
        <f>+AH3/(AH7-$W$7+AH7)</f>
        <v>4.3772157034112288E-2</v>
      </c>
      <c r="AI16" s="99">
        <f>+AI3/($AH$7-X7+AI7)</f>
        <v>0.10209803571976137</v>
      </c>
      <c r="AJ16" s="99">
        <f>+AJ3/($AH$7-Y7+AJ7)</f>
        <v>3.2252739617699908E-2</v>
      </c>
      <c r="AK16" s="99">
        <f t="shared" ref="AK16:AR16" si="53">+AK3/($AH$7-Z7+AK7)</f>
        <v>3.3410542008666735E-2</v>
      </c>
      <c r="AL16" s="99">
        <f t="shared" si="53"/>
        <v>2.4339514125654466E-2</v>
      </c>
      <c r="AM16" s="99">
        <f t="shared" si="53"/>
        <v>2.6763269377284255E-2</v>
      </c>
      <c r="AN16" s="99">
        <f t="shared" si="53"/>
        <v>2.5021303845213675E-2</v>
      </c>
      <c r="AO16" s="99">
        <f t="shared" si="53"/>
        <v>3.0775741450564224E-2</v>
      </c>
      <c r="AP16" s="99">
        <f t="shared" si="53"/>
        <v>3.0215009340261851E-2</v>
      </c>
      <c r="AQ16" s="99">
        <f t="shared" si="53"/>
        <v>3.5424773437028774E-2</v>
      </c>
      <c r="AR16" s="99">
        <f t="shared" si="53"/>
        <v>3.5859539907156179E-2</v>
      </c>
      <c r="AS16" s="99">
        <f>+AS3/(AS7-$AH$7+AS7)</f>
        <v>2.9528130899815271E-2</v>
      </c>
      <c r="AT16" s="99"/>
      <c r="AU16" s="99">
        <f t="shared" ref="AU16:BD16" si="54">+AU3/($AS$7-AI7+AU7)</f>
        <v>4.280320297837048E-2</v>
      </c>
      <c r="AV16" s="99">
        <f t="shared" si="54"/>
        <v>3.3050062102443628E-2</v>
      </c>
      <c r="AW16" s="99">
        <f t="shared" si="54"/>
        <v>3.5523672276888955E-2</v>
      </c>
      <c r="AX16" s="99">
        <f t="shared" si="54"/>
        <v>3.1035747195311363E-2</v>
      </c>
      <c r="AY16" s="99">
        <f t="shared" si="54"/>
        <v>2.6341801453002665E-2</v>
      </c>
      <c r="AZ16" s="99">
        <f t="shared" si="54"/>
        <v>6.8842307871826394E-2</v>
      </c>
      <c r="BA16" s="99">
        <f t="shared" si="54"/>
        <v>6.4179098489279454E-2</v>
      </c>
      <c r="BB16" s="99">
        <f t="shared" si="54"/>
        <v>2.3405285818119018E-2</v>
      </c>
      <c r="BC16" s="99">
        <f t="shared" si="54"/>
        <v>5.9441696090909261E-2</v>
      </c>
      <c r="BD16" s="99">
        <f t="shared" si="54"/>
        <v>8.2264419576312364E-2</v>
      </c>
      <c r="BE16" s="99">
        <f t="shared" ref="BE16:BP16" si="55">+BE3/($BE$7-AS7+BE7)</f>
        <v>3.0810393049746494E-2</v>
      </c>
      <c r="BF16" s="99">
        <f t="shared" si="55"/>
        <v>3.4158477774313391E-2</v>
      </c>
      <c r="BG16" s="99">
        <f t="shared" si="55"/>
        <v>4.5034894801195699E-2</v>
      </c>
      <c r="BH16" s="99">
        <f t="shared" si="55"/>
        <v>3.1167633130536346E-2</v>
      </c>
      <c r="BI16" s="99">
        <f t="shared" si="55"/>
        <v>6.2134776915897305E-2</v>
      </c>
      <c r="BJ16" s="99">
        <f t="shared" si="55"/>
        <v>6.712021850768303E-2</v>
      </c>
      <c r="BK16" s="99">
        <f t="shared" si="55"/>
        <v>2.847872537032152E-2</v>
      </c>
      <c r="BL16" s="99">
        <f t="shared" si="55"/>
        <v>4.0098915845455885E-2</v>
      </c>
      <c r="BM16" s="99">
        <f t="shared" si="55"/>
        <v>5.968407321773516E-2</v>
      </c>
      <c r="BN16" s="99">
        <f t="shared" si="55"/>
        <v>2.708464320492103E-2</v>
      </c>
      <c r="BO16" s="99">
        <f t="shared" si="55"/>
        <v>7.1210764261989523E-2</v>
      </c>
      <c r="BP16" s="99">
        <f t="shared" si="55"/>
        <v>4.9357325342223049E-2</v>
      </c>
      <c r="BQ16" s="99">
        <f>+BQ3/($BQ$7-BE7+BQ7)</f>
        <v>3.4139031186385893E-2</v>
      </c>
      <c r="BR16" s="99">
        <f t="shared" ref="BR16:CB16" si="56">+BR3/($BQ$7-BG7+BR7)</f>
        <v>3.6457843369638622E-2</v>
      </c>
      <c r="BS16" s="99">
        <f t="shared" si="56"/>
        <v>3.4459281100839324E-2</v>
      </c>
      <c r="BT16" s="99">
        <f t="shared" si="56"/>
        <v>4.6128931200232627E-2</v>
      </c>
      <c r="BU16" s="99">
        <f t="shared" si="56"/>
        <v>5.1638888860291075E-2</v>
      </c>
      <c r="BV16" s="99">
        <f t="shared" si="56"/>
        <v>5.5470066111883348E-2</v>
      </c>
      <c r="BW16" s="99">
        <f t="shared" si="56"/>
        <v>6.0355131159070555E-2</v>
      </c>
      <c r="BX16" s="99">
        <f t="shared" si="56"/>
        <v>6.286252408200789E-2</v>
      </c>
      <c r="BY16" s="99">
        <f t="shared" si="56"/>
        <v>6.3240126591080151E-2</v>
      </c>
      <c r="BZ16" s="99">
        <f t="shared" si="56"/>
        <v>8.1557047736114066E-2</v>
      </c>
      <c r="CA16" s="99">
        <f t="shared" si="56"/>
        <v>6.5356207088088841E-2</v>
      </c>
      <c r="CB16" s="99">
        <f t="shared" si="56"/>
        <v>5.4998955156601345E-2</v>
      </c>
      <c r="CC16" s="99">
        <f t="shared" ref="CC16:CM16" si="57">+CC3/($CB$7-BR7+CC7)</f>
        <v>4.9087949867326224E-2</v>
      </c>
      <c r="CD16" s="99">
        <f t="shared" si="57"/>
        <v>5.0566415894691852E-2</v>
      </c>
      <c r="CE16" s="99">
        <f t="shared" si="57"/>
        <v>6.3614861720453081E-2</v>
      </c>
      <c r="CF16" s="99">
        <f t="shared" si="57"/>
        <v>5.584632677251463E-2</v>
      </c>
      <c r="CG16" s="99">
        <f t="shared" si="57"/>
        <v>5.7804396955882964E-2</v>
      </c>
      <c r="CH16" s="99">
        <f t="shared" si="57"/>
        <v>5.6457633748142069E-2</v>
      </c>
      <c r="CI16" s="99">
        <f t="shared" si="57"/>
        <v>8.0245968675416016E-2</v>
      </c>
      <c r="CJ16" s="99">
        <f t="shared" si="57"/>
        <v>6.1968753151120499E-2</v>
      </c>
      <c r="CK16" s="99">
        <f t="shared" si="57"/>
        <v>8.0649975746494684E-2</v>
      </c>
      <c r="CL16" s="99">
        <f t="shared" si="57"/>
        <v>6.744656876971783E-2</v>
      </c>
      <c r="CM16" s="99">
        <f t="shared" si="57"/>
        <v>7.0438269402286091E-2</v>
      </c>
      <c r="CN16" s="99">
        <f t="shared" ref="CN16:CX16" si="58">+CN3/($CM$7-CC7+CN7)</f>
        <v>7.3558028563661185E-2</v>
      </c>
      <c r="CO16" s="99">
        <f t="shared" si="58"/>
        <v>5.6826615305000119E-2</v>
      </c>
      <c r="CP16" s="99">
        <f t="shared" si="58"/>
        <v>5.6496885402071366E-2</v>
      </c>
      <c r="CQ16" s="99">
        <f t="shared" si="58"/>
        <v>4.7230993702736548E-2</v>
      </c>
      <c r="CR16" s="99">
        <f t="shared" si="58"/>
        <v>3.5764669778377813E-2</v>
      </c>
      <c r="CS16" s="99">
        <f t="shared" si="58"/>
        <v>3.7131575435773556E-2</v>
      </c>
      <c r="CT16" s="99">
        <f t="shared" si="58"/>
        <v>3.9260781912838945E-2</v>
      </c>
      <c r="CU16" s="99">
        <f t="shared" si="58"/>
        <v>3.2107702355288578E-2</v>
      </c>
      <c r="CV16" s="99">
        <f t="shared" si="58"/>
        <v>5.2892395598178737E-2</v>
      </c>
      <c r="CW16" s="99">
        <f t="shared" si="58"/>
        <v>4.3133397493595502E-2</v>
      </c>
      <c r="CX16" s="99">
        <f t="shared" si="58"/>
        <v>6.0455770630840476E-2</v>
      </c>
      <c r="CY16" s="99">
        <f t="shared" ref="CY16:DK16" si="59">+CY3/CY7</f>
        <v>3.4894523174715697E-2</v>
      </c>
      <c r="CZ16" s="99">
        <f t="shared" si="59"/>
        <v>4.1349501576515256E-2</v>
      </c>
      <c r="DA16" s="99">
        <f t="shared" si="59"/>
        <v>3.7481611747146662E-2</v>
      </c>
      <c r="DB16" s="99">
        <f t="shared" si="59"/>
        <v>3.3555460313672042E-2</v>
      </c>
      <c r="DC16" s="99">
        <f t="shared" si="59"/>
        <v>2.9379762383464361E-2</v>
      </c>
      <c r="DD16" s="99">
        <f t="shared" si="59"/>
        <v>3.1674129766924755E-2</v>
      </c>
      <c r="DE16" s="99">
        <f t="shared" si="59"/>
        <v>2.9925481663757861E-2</v>
      </c>
      <c r="DF16" s="99">
        <f t="shared" si="59"/>
        <v>2.6502318383312334E-2</v>
      </c>
      <c r="DG16" s="99">
        <f t="shared" si="59"/>
        <v>2.8920580482795083E-2</v>
      </c>
      <c r="DH16" s="99">
        <f t="shared" si="59"/>
        <v>3.3241964368907501E-2</v>
      </c>
      <c r="DI16" s="99">
        <f t="shared" si="59"/>
        <v>3.6003596998494883E-2</v>
      </c>
      <c r="DJ16" s="99">
        <f t="shared" si="59"/>
        <v>3.4575518806772211E-2</v>
      </c>
      <c r="DK16" s="99">
        <f t="shared" si="59"/>
        <v>3.5053010529974546E-2</v>
      </c>
      <c r="DL16" s="99">
        <f t="shared" ref="DL16:DM16" si="60">+DL3/DL7</f>
        <v>3.0773733138004539E-2</v>
      </c>
      <c r="DM16" s="99">
        <f t="shared" si="60"/>
        <v>3.0050253195982857E-2</v>
      </c>
      <c r="DN16" s="99">
        <f t="shared" ref="DN16" si="61">+DN3/DN7</f>
        <v>2.4119921044168068E-2</v>
      </c>
    </row>
    <row r="17" spans="1:116" ht="28.5">
      <c r="A17" s="100" t="s">
        <v>91</v>
      </c>
      <c r="P17" s="88"/>
      <c r="Q17" s="88"/>
      <c r="R17" s="88"/>
      <c r="S17" s="88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</row>
    <row r="18" spans="1:116">
      <c r="CX18" s="87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87"/>
    </row>
    <row r="19" spans="1:116">
      <c r="BH19" s="102"/>
      <c r="BI19" s="102"/>
      <c r="BJ19" s="102"/>
      <c r="BK19" s="102"/>
      <c r="BL19" s="102"/>
      <c r="BM19" s="102"/>
      <c r="BN19" s="102"/>
      <c r="CX19" s="103">
        <v>41699</v>
      </c>
      <c r="CY19" s="103"/>
      <c r="CZ19" s="103"/>
      <c r="DA19" s="103"/>
      <c r="DB19" s="103"/>
      <c r="DC19" s="103"/>
      <c r="DD19" s="103"/>
      <c r="DE19" s="103"/>
      <c r="DF19" s="104"/>
      <c r="DG19" s="104"/>
      <c r="DH19" s="104"/>
      <c r="DI19" s="104"/>
      <c r="DJ19" s="104"/>
      <c r="DK19" s="104"/>
      <c r="DL19" s="103">
        <v>42064</v>
      </c>
    </row>
    <row r="20" spans="1:116">
      <c r="BN20" s="105"/>
      <c r="BP20" s="106"/>
      <c r="CX20" s="87">
        <v>32911</v>
      </c>
      <c r="CY20" s="107"/>
      <c r="CZ20" s="107"/>
      <c r="DA20" s="107"/>
      <c r="DB20" s="107"/>
      <c r="DC20" s="107"/>
      <c r="DD20" s="107"/>
      <c r="DE20" s="107"/>
      <c r="DF20" s="107"/>
      <c r="DG20" s="107"/>
      <c r="DH20" s="107"/>
      <c r="DI20" s="107"/>
      <c r="DJ20" s="107"/>
      <c r="DK20" s="107"/>
      <c r="DL20" s="86"/>
    </row>
    <row r="21" spans="1:116">
      <c r="DF21" s="87"/>
      <c r="DG21" s="87"/>
      <c r="DH21" s="87"/>
      <c r="DI21" s="87"/>
      <c r="DJ21" s="87"/>
      <c r="DK21" s="87"/>
      <c r="DL21" s="86"/>
    </row>
    <row r="22" spans="1:116">
      <c r="BA22" s="108"/>
      <c r="DF22" s="87"/>
      <c r="DG22" s="87"/>
      <c r="DH22" s="87"/>
      <c r="DI22" s="87"/>
      <c r="DJ22" s="87"/>
      <c r="DK22" s="87"/>
      <c r="DL22" s="87"/>
    </row>
    <row r="23" spans="1:116"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</row>
    <row r="25" spans="1:116">
      <c r="BG25" s="110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111"/>
      <c r="DK25" s="111"/>
    </row>
    <row r="26" spans="1:116">
      <c r="C26" s="112" t="s">
        <v>92</v>
      </c>
      <c r="D26" s="112" t="s">
        <v>93</v>
      </c>
      <c r="E26" s="112" t="s">
        <v>94</v>
      </c>
      <c r="F26" s="112" t="s">
        <v>95</v>
      </c>
      <c r="G26" s="112" t="s">
        <v>96</v>
      </c>
      <c r="H26" s="112" t="s">
        <v>97</v>
      </c>
      <c r="I26" s="112" t="s">
        <v>98</v>
      </c>
      <c r="J26" s="112" t="s">
        <v>99</v>
      </c>
      <c r="K26" s="112" t="s">
        <v>100</v>
      </c>
      <c r="L26" s="112" t="s">
        <v>101</v>
      </c>
      <c r="M26" s="112" t="s">
        <v>108</v>
      </c>
    </row>
    <row r="27" spans="1:116">
      <c r="B27" s="113" t="s">
        <v>102</v>
      </c>
      <c r="C27" s="114">
        <f>L5</f>
        <v>558856</v>
      </c>
      <c r="D27" s="114">
        <f>W5</f>
        <v>583844</v>
      </c>
      <c r="E27" s="114">
        <f>AH5</f>
        <v>684783</v>
      </c>
      <c r="F27" s="114">
        <f>AS5</f>
        <v>862585</v>
      </c>
      <c r="G27" s="114">
        <f>BE5</f>
        <v>977827.86152654211</v>
      </c>
      <c r="H27" s="114">
        <f>+BQ5</f>
        <v>486511.21665553091</v>
      </c>
      <c r="I27" s="114">
        <f>+CB5</f>
        <v>397862.44414419658</v>
      </c>
      <c r="J27" s="114">
        <f>+CM5</f>
        <v>1581259.5598618854</v>
      </c>
      <c r="K27" s="114">
        <f>+CX5</f>
        <v>1752414</v>
      </c>
      <c r="L27" s="114">
        <f>+DI5</f>
        <v>2808200.3432135298</v>
      </c>
      <c r="M27" s="114">
        <f>+DN5</f>
        <v>2965569.2855480099</v>
      </c>
    </row>
    <row r="28" spans="1:116">
      <c r="B28" s="113" t="s">
        <v>103</v>
      </c>
      <c r="C28" s="114">
        <f>+L4</f>
        <v>705877</v>
      </c>
      <c r="D28" s="114">
        <f>W4</f>
        <v>718503</v>
      </c>
      <c r="E28" s="114">
        <f>AH4</f>
        <v>884819</v>
      </c>
      <c r="F28" s="114">
        <f>AS4</f>
        <v>1015157</v>
      </c>
      <c r="G28" s="114">
        <f>BE4</f>
        <v>1111216.8366764621</v>
      </c>
      <c r="H28" s="114">
        <f>+BQ4</f>
        <v>679598.41019082093</v>
      </c>
      <c r="I28" s="114">
        <f>+CB4</f>
        <v>689674.89125842648</v>
      </c>
      <c r="J28" s="114">
        <f>+CM4</f>
        <v>1996737.3231030118</v>
      </c>
      <c r="K28" s="114">
        <f>+CX4</f>
        <v>2144277</v>
      </c>
      <c r="L28" s="114">
        <f>+DI4</f>
        <v>3094263.9348665201</v>
      </c>
      <c r="M28" s="114">
        <f>+DN4</f>
        <v>3172211.8609897899</v>
      </c>
    </row>
    <row r="29" spans="1:116" s="115" customFormat="1"/>
    <row r="30" spans="1:116">
      <c r="B30" s="116" t="s">
        <v>104</v>
      </c>
      <c r="C30" s="117" t="s">
        <v>92</v>
      </c>
      <c r="D30" s="117" t="s">
        <v>93</v>
      </c>
      <c r="E30" s="117" t="s">
        <v>94</v>
      </c>
      <c r="F30" s="117" t="s">
        <v>95</v>
      </c>
      <c r="G30" s="117">
        <v>40513</v>
      </c>
      <c r="H30" s="117">
        <v>40878</v>
      </c>
      <c r="I30" s="117">
        <v>41244</v>
      </c>
      <c r="J30" s="117">
        <v>41609</v>
      </c>
      <c r="K30" s="117">
        <f>+CX2</f>
        <v>41974</v>
      </c>
      <c r="L30" s="117">
        <f>+DI2</f>
        <v>42339</v>
      </c>
      <c r="M30" s="117">
        <f>+DN2</f>
        <v>42522</v>
      </c>
    </row>
    <row r="31" spans="1:116">
      <c r="B31" s="118" t="s">
        <v>86</v>
      </c>
      <c r="C31" s="119">
        <f>L12</f>
        <v>1.460702467890244</v>
      </c>
      <c r="D31" s="119">
        <f>W12</f>
        <v>1.1041883371095065</v>
      </c>
      <c r="E31" s="119">
        <f>AH12</f>
        <v>1.2017471463410159</v>
      </c>
      <c r="F31" s="119">
        <f>AS12</f>
        <v>1.5653934239992451</v>
      </c>
      <c r="G31" s="119">
        <f>BE12</f>
        <v>1.8169655838804473</v>
      </c>
      <c r="H31" s="119">
        <f>+BQ12</f>
        <v>0.85633607516533816</v>
      </c>
      <c r="I31" s="119">
        <f>CB12</f>
        <v>0.59285562274222969</v>
      </c>
      <c r="J31" s="119">
        <f>+CM12</f>
        <v>1.8986651007494779</v>
      </c>
      <c r="K31" s="119">
        <f t="shared" ref="K31:K33" si="62">+CX12</f>
        <v>2.0969389769786084</v>
      </c>
      <c r="L31" s="119">
        <f t="shared" ref="L31:L33" si="63">+DI12</f>
        <v>2.878569862061485</v>
      </c>
      <c r="M31" s="119">
        <f>+DN12</f>
        <v>2.8220027192108756</v>
      </c>
    </row>
    <row r="32" spans="1:116">
      <c r="B32" s="118" t="s">
        <v>87</v>
      </c>
      <c r="C32" s="119">
        <f>L13</f>
        <v>10.310005659004554</v>
      </c>
      <c r="D32" s="119">
        <f>W13</f>
        <v>9.7834067276024133</v>
      </c>
      <c r="E32" s="119">
        <f>AH13</f>
        <v>9.9968923401929715</v>
      </c>
      <c r="F32" s="119">
        <f>AS13</f>
        <v>6.8609955923002213</v>
      </c>
      <c r="G32" s="119">
        <f>BE13</f>
        <v>8.5957915626670722</v>
      </c>
      <c r="H32" s="119">
        <f>BQ13</f>
        <v>8.8505696436696653</v>
      </c>
      <c r="I32" s="119">
        <f>CB13</f>
        <v>12.740294257237776</v>
      </c>
      <c r="J32" s="119">
        <f>+CM13</f>
        <v>10.383639130945189</v>
      </c>
      <c r="K32" s="119">
        <f t="shared" si="62"/>
        <v>5.825665153569572</v>
      </c>
      <c r="L32" s="119">
        <f t="shared" si="63"/>
        <v>4.7033917508376923</v>
      </c>
      <c r="M32" s="119">
        <f>+DN13</f>
        <v>4.2511428085987752</v>
      </c>
    </row>
    <row r="33" spans="2:15">
      <c r="B33" s="118" t="s">
        <v>88</v>
      </c>
      <c r="C33" s="120">
        <f>L14</f>
        <v>1.292088902011688E-2</v>
      </c>
      <c r="D33" s="120">
        <f>W14</f>
        <v>1.5667700724478238E-2</v>
      </c>
      <c r="E33" s="120">
        <f>AH14</f>
        <v>1.4215431624147979E-2</v>
      </c>
      <c r="F33" s="120">
        <f>AS14</f>
        <v>1.7503834698452566E-2</v>
      </c>
      <c r="G33" s="120">
        <f>BE14</f>
        <v>1.4041263480469662E-2</v>
      </c>
      <c r="H33" s="120">
        <f>BQ14</f>
        <v>1.269262888334035E-2</v>
      </c>
      <c r="I33" s="120">
        <f>CB14</f>
        <v>9.9278491768376095E-3</v>
      </c>
      <c r="J33" s="120">
        <f>+CM14</f>
        <v>1.3597720259591172E-2</v>
      </c>
      <c r="K33" s="120">
        <f t="shared" si="62"/>
        <v>2.2131400917072119E-2</v>
      </c>
      <c r="L33" s="120">
        <f t="shared" si="63"/>
        <v>2.6104986056741893E-2</v>
      </c>
      <c r="M33" s="120">
        <f>+DN14</f>
        <v>2.885366788295821E-2</v>
      </c>
    </row>
    <row r="34" spans="2:15">
      <c r="B34" s="116" t="s">
        <v>104</v>
      </c>
      <c r="C34" s="117" t="s">
        <v>92</v>
      </c>
      <c r="D34" s="117" t="s">
        <v>93</v>
      </c>
      <c r="E34" s="117" t="s">
        <v>94</v>
      </c>
      <c r="F34" s="117" t="s">
        <v>95</v>
      </c>
      <c r="G34" s="121" t="s">
        <v>96</v>
      </c>
      <c r="H34" s="121" t="s">
        <v>97</v>
      </c>
      <c r="I34" s="121" t="s">
        <v>98</v>
      </c>
      <c r="J34" s="117">
        <f>+J30</f>
        <v>41609</v>
      </c>
      <c r="K34" s="117">
        <f>+K30</f>
        <v>41974</v>
      </c>
      <c r="L34" s="117">
        <f>+L30</f>
        <v>42339</v>
      </c>
      <c r="M34" s="117">
        <f>+M30</f>
        <v>42522</v>
      </c>
    </row>
    <row r="35" spans="2:15">
      <c r="B35" s="118" t="s">
        <v>105</v>
      </c>
      <c r="C35" s="122">
        <f>+L16</f>
        <v>4.2653937687146433E-2</v>
      </c>
      <c r="D35" s="122">
        <f>+W16</f>
        <v>3.3438887037505173E-2</v>
      </c>
      <c r="E35" s="122">
        <f>+AH16</f>
        <v>4.3772157034112288E-2</v>
      </c>
      <c r="F35" s="122">
        <f>+AS16</f>
        <v>2.9528130899815271E-2</v>
      </c>
      <c r="G35" s="122">
        <f>+BE16</f>
        <v>3.0810393049746494E-2</v>
      </c>
      <c r="H35" s="122">
        <f>+BQ16</f>
        <v>3.4139031186385893E-2</v>
      </c>
      <c r="I35" s="122">
        <f>+CB16</f>
        <v>5.4998955156601345E-2</v>
      </c>
      <c r="J35" s="122">
        <f>+CM16</f>
        <v>7.0438269402286091E-2</v>
      </c>
      <c r="K35" s="122">
        <f>+CX16</f>
        <v>6.0455770630840476E-2</v>
      </c>
      <c r="L35" s="122">
        <f>+DI16</f>
        <v>3.6003596998494883E-2</v>
      </c>
      <c r="M35" s="122">
        <f>+DN16</f>
        <v>2.4119921044168068E-2</v>
      </c>
      <c r="O35" s="123"/>
    </row>
  </sheetData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Deuda</vt:lpstr>
      <vt:lpstr>Debt</vt:lpstr>
      <vt:lpstr>Hist. Indicadores</vt:lpstr>
      <vt:lpstr>'Hist. Indicadores'!bz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 Tesoreria</dc:creator>
  <cp:lastModifiedBy>Alejandro Jimenez Moreno</cp:lastModifiedBy>
  <dcterms:created xsi:type="dcterms:W3CDTF">2016-05-26T21:05:17Z</dcterms:created>
  <dcterms:modified xsi:type="dcterms:W3CDTF">2016-07-28T19:44:52Z</dcterms:modified>
</cp:coreProperties>
</file>