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cchacon\Dropbox\Nutresa\Informes administrativos GN\2021\202103 Marzo 2021\Página Web\"/>
    </mc:Choice>
  </mc:AlternateContent>
  <bookViews>
    <workbookView xWindow="0" yWindow="0" windowWidth="20496" windowHeight="6756" tabRatio="851" activeTab="1"/>
  </bookViews>
  <sheets>
    <sheet name="Flujo de caja libre consolidado" sheetId="2" r:id="rId1"/>
    <sheet name="Consolidated cash-flow " sheetId="4" r:id="rId2"/>
  </sheets>
  <definedNames>
    <definedName name="_xlnm.Print_Area" localSheetId="1">'Consolidated cash-flow '!$A$1:$C$35</definedName>
  </definedNames>
  <calcPr calcId="162913"/>
</workbook>
</file>

<file path=xl/calcChain.xml><?xml version="1.0" encoding="utf-8"?>
<calcChain xmlns="http://schemas.openxmlformats.org/spreadsheetml/2006/main">
  <c r="C13" i="2" l="1"/>
  <c r="C24" i="2"/>
  <c r="C19" i="2"/>
  <c r="C31" i="4"/>
  <c r="C17" i="4"/>
  <c r="C12" i="4"/>
  <c r="C32" i="4"/>
  <c r="C29" i="4"/>
  <c r="C28" i="4"/>
  <c r="C26" i="4"/>
  <c r="C24" i="4"/>
  <c r="C25" i="4"/>
  <c r="C21" i="4"/>
  <c r="C20" i="4"/>
  <c r="C15" i="4"/>
  <c r="C11" i="4"/>
  <c r="C13" i="4"/>
  <c r="C22" i="4"/>
  <c r="C33" i="4"/>
  <c r="C34" i="4"/>
  <c r="C19" i="4"/>
  <c r="C27" i="2"/>
  <c r="C30" i="2"/>
  <c r="C35" i="2"/>
  <c r="C27" i="4"/>
  <c r="C30" i="4"/>
  <c r="C35" i="4"/>
</calcChain>
</file>

<file path=xl/sharedStrings.xml><?xml version="1.0" encoding="utf-8"?>
<sst xmlns="http://schemas.openxmlformats.org/spreadsheetml/2006/main" count="52" uniqueCount="50">
  <si>
    <t>(Valores expresados en millones de pesos colombianos)</t>
  </si>
  <si>
    <t>EBITDA</t>
  </si>
  <si>
    <t>CAPEX</t>
  </si>
  <si>
    <t>Impuesto de Renta</t>
  </si>
  <si>
    <t>Impuesto al patrimonio</t>
  </si>
  <si>
    <t>Inversión en Capital de Trabajo</t>
  </si>
  <si>
    <t>Ingreso en enajenación activos</t>
  </si>
  <si>
    <t xml:space="preserve">Adquisiciones de activos productivos </t>
  </si>
  <si>
    <t>Impuestos en efectivo</t>
  </si>
  <si>
    <t>Flujo de caja operativo</t>
  </si>
  <si>
    <t>Flujo de caja de inversión</t>
  </si>
  <si>
    <t>Flujo de caja de financiación</t>
  </si>
  <si>
    <t>FLUJO DE CAJA DEL PERÍODO</t>
  </si>
  <si>
    <t>SALDO DEL EFECTIVO AL INICIO DEL PERIODO</t>
  </si>
  <si>
    <t>SALDO DEL EFECTIVO AL FINAL DEL PERIODO</t>
  </si>
  <si>
    <t>FLUJO DE CAJA LIBRE CONSOLIDADO</t>
  </si>
  <si>
    <t>Flujo de caja de inversión: básicamente dividendos recibidos de Sura y Argos + intereses recibidos</t>
  </si>
  <si>
    <t>Flujo de caja de financiación: $81.000 millones de dividendos pagados + $40.700 millones de disminución de deuda + intereses pagados – ingreso por valoración de derivados</t>
  </si>
  <si>
    <t>(Values expressed in COP million)</t>
  </si>
  <si>
    <t>Working capital investment</t>
  </si>
  <si>
    <t>Income from disposal of assets</t>
  </si>
  <si>
    <t>Acquisition of productive assets</t>
  </si>
  <si>
    <t>Income tax</t>
  </si>
  <si>
    <t>Equity tax</t>
  </si>
  <si>
    <t>Investment cash flow</t>
  </si>
  <si>
    <t>Financing cash flow</t>
  </si>
  <si>
    <t>CASH FLOW OF THE PERIOD</t>
  </si>
  <si>
    <t>OPENING CASH BALANCE</t>
  </si>
  <si>
    <t>CLOSING CASH BALANCE</t>
  </si>
  <si>
    <t>CONSOLIDATED CASH FLOW</t>
  </si>
  <si>
    <t>Mas (Menos) Partidas que no generan movimiento de efectivo</t>
  </si>
  <si>
    <t>Operaciones discontinuas</t>
  </si>
  <si>
    <t>Discontinued Operations</t>
  </si>
  <si>
    <t>Efecto de la variación en las tasas de cambio</t>
  </si>
  <si>
    <t>Adquisición de nuevas compañías</t>
  </si>
  <si>
    <t>Efectivo recibido por adquisición</t>
  </si>
  <si>
    <t>Acquisition of new companies</t>
  </si>
  <si>
    <t>Cash received per acquisition</t>
  </si>
  <si>
    <t>EBITDA AJUSTADO</t>
  </si>
  <si>
    <t>AJUSTED EBITDA</t>
  </si>
  <si>
    <t>Plus (minus) debits (credits) due to operations that do not impact cash</t>
  </si>
  <si>
    <t>Taxes in cash</t>
  </si>
  <si>
    <t>OPERATING CASH FLOW</t>
  </si>
  <si>
    <t>Impact from exchange rate changes</t>
  </si>
  <si>
    <t>*Aplicación de la nueva norma de arrendamientos IFRS 16</t>
  </si>
  <si>
    <t>*Application of the new Norm IFRS 16: Leases</t>
  </si>
  <si>
    <t>Arrendamientos pagados*</t>
  </si>
  <si>
    <t>Leases Paid*</t>
  </si>
  <si>
    <t>De Enero 1 a Marzo 31 de 2021</t>
  </si>
  <si>
    <t>From January 1st  to March 31St,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</si>
</sst>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_(* #,##0_);_(* \(#,##0\);_(* &quot;-&quot;_);_(@_)"/>
    <numFmt numFmtId="177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177" fontId="2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6" fillId="2" borderId="0" xfId="0" applyFont="1" applyFill="1"/>
    <xf numFmtId="0" fontId="6" fillId="2" borderId="0" xfId="6" applyFont="1" applyFill="1"/>
    <xf numFmtId="0" fontId="6" fillId="2" borderId="0" xfId="6" applyFont="1" applyFill="1" applyBorder="1"/>
    <xf numFmtId="0" fontId="7" fillId="2" borderId="0" xfId="0" applyFont="1" applyFill="1"/>
    <xf numFmtId="0" fontId="8" fillId="2" borderId="0" xfId="9" applyFont="1" applyFill="1" applyBorder="1"/>
    <xf numFmtId="0" fontId="9" fillId="2" borderId="0" xfId="0" applyFont="1" applyFill="1"/>
    <xf numFmtId="0" fontId="6" fillId="2" borderId="0" xfId="10" applyFont="1" applyFill="1"/>
    <xf numFmtId="0" fontId="6" fillId="2" borderId="0" xfId="10" applyFont="1" applyFill="1" applyBorder="1"/>
    <xf numFmtId="0" fontId="7" fillId="2" borderId="0" xfId="10" applyFont="1" applyFill="1" applyBorder="1"/>
    <xf numFmtId="49" fontId="7" fillId="3" borderId="0" xfId="9" applyNumberFormat="1" applyFont="1" applyFill="1" applyBorder="1" applyAlignment="1">
      <alignment horizontal="left"/>
    </xf>
    <xf numFmtId="37" fontId="7" fillId="2" borderId="0" xfId="1" applyNumberFormat="1" applyFont="1" applyFill="1"/>
    <xf numFmtId="49" fontId="7" fillId="3" borderId="1" xfId="9" applyNumberFormat="1" applyFont="1" applyFill="1" applyBorder="1" applyAlignment="1">
      <alignment horizontal="left"/>
    </xf>
    <xf numFmtId="37" fontId="7" fillId="2" borderId="1" xfId="1" applyNumberFormat="1" applyFont="1" applyFill="1" applyBorder="1"/>
    <xf numFmtId="37" fontId="7" fillId="2" borderId="0" xfId="0" applyNumberFormat="1" applyFont="1" applyFill="1"/>
    <xf numFmtId="37" fontId="6" fillId="2" borderId="0" xfId="0" applyNumberFormat="1" applyFont="1" applyFill="1"/>
    <xf numFmtId="0" fontId="7" fillId="2" borderId="0" xfId="9" applyFont="1" applyFill="1" applyBorder="1"/>
    <xf numFmtId="0" fontId="7" fillId="2" borderId="0" xfId="0" applyFont="1" applyFill="1" applyAlignment="1">
      <alignment horizontal="left" vertical="top" wrapText="1" readingOrder="1"/>
    </xf>
    <xf numFmtId="37" fontId="7" fillId="2" borderId="0" xfId="1" applyNumberFormat="1" applyFont="1" applyFill="1" applyBorder="1"/>
    <xf numFmtId="37" fontId="7" fillId="2" borderId="0" xfId="0" applyNumberFormat="1" applyFont="1" applyFill="1" applyBorder="1"/>
    <xf numFmtId="0" fontId="7" fillId="2" borderId="0" xfId="0" applyFont="1" applyFill="1" applyBorder="1"/>
    <xf numFmtId="0" fontId="6" fillId="2" borderId="2" xfId="0" applyFont="1" applyFill="1" applyBorder="1"/>
    <xf numFmtId="37" fontId="6" fillId="2" borderId="0" xfId="1" applyNumberFormat="1" applyFont="1" applyFill="1"/>
    <xf numFmtId="175" fontId="7" fillId="2" borderId="0" xfId="2" applyFont="1" applyFill="1"/>
    <xf numFmtId="0" fontId="10" fillId="2" borderId="0" xfId="5" applyFont="1" applyFill="1" applyAlignment="1">
      <alignment horizontal="left"/>
    </xf>
    <xf numFmtId="37" fontId="6" fillId="2" borderId="2" xfId="1" applyNumberFormat="1" applyFont="1" applyFill="1" applyBorder="1"/>
    <xf numFmtId="0" fontId="11" fillId="2" borderId="0" xfId="0" applyFont="1" applyFill="1"/>
    <xf numFmtId="0" fontId="12" fillId="2" borderId="0" xfId="0" applyFont="1" applyFill="1"/>
    <xf numFmtId="0" fontId="1" fillId="2" borderId="0" xfId="0" applyFont="1" applyFill="1"/>
    <xf numFmtId="0" fontId="13" fillId="2" borderId="0" xfId="9" applyFont="1" applyFill="1" applyBorder="1"/>
    <xf numFmtId="0" fontId="14" fillId="2" borderId="0" xfId="9" applyFont="1" applyFill="1" applyBorder="1"/>
    <xf numFmtId="0" fontId="14" fillId="2" borderId="0" xfId="6" applyFont="1" applyFill="1" applyBorder="1"/>
    <xf numFmtId="49" fontId="14" fillId="3" borderId="0" xfId="9" applyNumberFormat="1" applyFont="1" applyFill="1" applyBorder="1" applyAlignment="1">
      <alignment horizontal="left"/>
    </xf>
    <xf numFmtId="37" fontId="11" fillId="2" borderId="0" xfId="1" applyNumberFormat="1" applyFont="1" applyFill="1"/>
    <xf numFmtId="37" fontId="1" fillId="2" borderId="0" xfId="0" applyNumberFormat="1" applyFont="1" applyFill="1"/>
    <xf numFmtId="0" fontId="11" fillId="2" borderId="0" xfId="9" applyFont="1" applyFill="1" applyBorder="1"/>
    <xf numFmtId="37" fontId="11" fillId="2" borderId="0" xfId="1" applyNumberFormat="1" applyFont="1" applyFill="1" applyBorder="1"/>
    <xf numFmtId="37" fontId="14" fillId="2" borderId="0" xfId="1" applyNumberFormat="1" applyFont="1" applyFill="1"/>
    <xf numFmtId="49" fontId="11" fillId="3" borderId="0" xfId="9" applyNumberFormat="1" applyFont="1" applyFill="1" applyBorder="1" applyAlignment="1">
      <alignment horizontal="left"/>
    </xf>
    <xf numFmtId="37" fontId="11" fillId="2" borderId="0" xfId="0" applyNumberFormat="1" applyFont="1" applyFill="1"/>
    <xf numFmtId="0" fontId="14" fillId="2" borderId="0" xfId="0" applyFont="1" applyFill="1"/>
    <xf numFmtId="37" fontId="14" fillId="2" borderId="0" xfId="0" applyNumberFormat="1" applyFont="1" applyFill="1"/>
    <xf numFmtId="49" fontId="11" fillId="3" borderId="1" xfId="9" applyNumberFormat="1" applyFont="1" applyFill="1" applyBorder="1" applyAlignment="1">
      <alignment horizontal="left"/>
    </xf>
    <xf numFmtId="37" fontId="11" fillId="2" borderId="1" xfId="1" applyNumberFormat="1" applyFont="1" applyFill="1" applyBorder="1"/>
    <xf numFmtId="0" fontId="11" fillId="2" borderId="2" xfId="0" applyFont="1" applyFill="1" applyBorder="1"/>
    <xf numFmtId="37" fontId="11" fillId="2" borderId="2" xfId="0" applyNumberFormat="1" applyFont="1" applyFill="1" applyBorder="1"/>
  </cellXfs>
  <cellStyles count="12">
    <cellStyle name="Millares" xfId="1" builtinId="3"/>
    <cellStyle name="Millares [0]" xfId="2" builtinId="6"/>
    <cellStyle name="Millares 2" xfId="3"/>
    <cellStyle name="Millares 5" xfId="4"/>
    <cellStyle name="Normal" xfId="0" builtinId="0"/>
    <cellStyle name="Normal 15" xfId="5"/>
    <cellStyle name="Normal 2" xfId="6"/>
    <cellStyle name="Normal 3" xfId="7"/>
    <cellStyle name="Normal 4" xfId="8"/>
    <cellStyle name="Normal 5" xfId="9"/>
    <cellStyle name="Normal_ELIMINACIONES FLUJO EFECTIVO INDIRECTO 2003 D MAC jca 11" xfId="10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2095500</xdr:colOff>
      <xdr:row>4</xdr:row>
      <xdr:rowOff>137160</xdr:rowOff>
    </xdr:to>
    <xdr:pic>
      <xdr:nvPicPr>
        <xdr:cNvPr id="3661" name="1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26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2095500</xdr:colOff>
      <xdr:row>4</xdr:row>
      <xdr:rowOff>137160</xdr:rowOff>
    </xdr:to>
    <xdr:pic>
      <xdr:nvPicPr>
        <xdr:cNvPr id="3662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26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2118360</xdr:colOff>
      <xdr:row>4</xdr:row>
      <xdr:rowOff>157480</xdr:rowOff>
    </xdr:to>
    <xdr:pic>
      <xdr:nvPicPr>
        <xdr:cNvPr id="4" name="2 Imagen" descr="logo nutresa horizonta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26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2"/>
  <sheetViews>
    <sheetView zoomScaleNormal="100" workbookViewId="0">
      <selection activeCell="B6" sqref="B6"/>
    </sheetView>
  </sheetViews>
  <sheetFormatPr baseColWidth="10" defaultColWidth="11.44140625" defaultRowHeight="14.4" x14ac:dyDescent="0.3"/>
  <cols>
    <col min="1" max="1" width="2" style="4" customWidth="1"/>
    <col min="2" max="2" width="59" style="4" bestFit="1" customWidth="1"/>
    <col min="3" max="3" width="13.88671875" style="4" customWidth="1"/>
    <col min="4" max="4" width="12" style="4" customWidth="1"/>
    <col min="5" max="7" width="11.5546875" customWidth="1"/>
    <col min="8" max="16384" width="11.44140625" style="4"/>
  </cols>
  <sheetData>
    <row r="1" spans="1:10" x14ac:dyDescent="0.3">
      <c r="E1" s="4"/>
      <c r="F1" s="4"/>
      <c r="G1" s="4"/>
    </row>
    <row r="2" spans="1:10" x14ac:dyDescent="0.3">
      <c r="E2" s="4"/>
      <c r="F2" s="4"/>
      <c r="G2" s="4"/>
    </row>
    <row r="3" spans="1:10" x14ac:dyDescent="0.3">
      <c r="E3" s="4"/>
      <c r="F3" s="4"/>
      <c r="G3" s="4"/>
    </row>
    <row r="4" spans="1:10" x14ac:dyDescent="0.3">
      <c r="E4" s="4"/>
      <c r="F4" s="4"/>
      <c r="G4" s="4"/>
    </row>
    <row r="5" spans="1:10" x14ac:dyDescent="0.3">
      <c r="E5" s="4"/>
      <c r="F5" s="4"/>
      <c r="G5" s="4"/>
    </row>
    <row r="6" spans="1:10" s="6" customFormat="1" x14ac:dyDescent="0.3">
      <c r="A6" s="5" t="s">
        <v>15</v>
      </c>
    </row>
    <row r="7" spans="1:10" x14ac:dyDescent="0.3">
      <c r="A7" s="2" t="s">
        <v>48</v>
      </c>
      <c r="E7" s="4"/>
      <c r="F7" s="4"/>
      <c r="G7" s="4"/>
      <c r="H7" s="7"/>
      <c r="I7" s="7"/>
      <c r="J7" s="7"/>
    </row>
    <row r="8" spans="1:10" x14ac:dyDescent="0.3">
      <c r="A8" s="3" t="s">
        <v>0</v>
      </c>
      <c r="E8" s="4"/>
      <c r="F8" s="4"/>
      <c r="G8" s="4"/>
      <c r="H8" s="7"/>
      <c r="I8" s="7"/>
      <c r="J8" s="7"/>
    </row>
    <row r="9" spans="1:10" x14ac:dyDescent="0.3">
      <c r="A9" s="3"/>
      <c r="B9" s="24" t="s">
        <v>44</v>
      </c>
      <c r="E9" s="4"/>
      <c r="F9" s="4"/>
      <c r="G9" s="4"/>
      <c r="H9" s="7"/>
      <c r="I9" s="7"/>
      <c r="J9" s="7"/>
    </row>
    <row r="10" spans="1:10" x14ac:dyDescent="0.3">
      <c r="E10" s="4"/>
      <c r="F10" s="4"/>
      <c r="G10" s="4"/>
      <c r="H10" s="8"/>
      <c r="I10" s="9"/>
      <c r="J10" s="9"/>
    </row>
    <row r="11" spans="1:10" x14ac:dyDescent="0.3">
      <c r="B11" s="10" t="s">
        <v>1</v>
      </c>
      <c r="C11" s="11">
        <v>397551</v>
      </c>
      <c r="D11" s="11"/>
      <c r="E11" s="23"/>
      <c r="F11" s="4"/>
      <c r="G11" s="4"/>
      <c r="H11" s="8"/>
      <c r="I11" s="9"/>
      <c r="J11" s="9"/>
    </row>
    <row r="12" spans="1:10" x14ac:dyDescent="0.3">
      <c r="B12" s="4" t="s">
        <v>46</v>
      </c>
      <c r="C12" s="14">
        <v>-39412</v>
      </c>
      <c r="D12" s="14"/>
      <c r="E12" s="23"/>
      <c r="F12" s="4"/>
      <c r="G12" s="4"/>
    </row>
    <row r="13" spans="1:10" x14ac:dyDescent="0.3">
      <c r="B13" s="1" t="s">
        <v>38</v>
      </c>
      <c r="C13" s="15">
        <f>+C11+C12</f>
        <v>358139</v>
      </c>
      <c r="D13" s="14"/>
      <c r="E13" s="23"/>
      <c r="F13" s="4"/>
      <c r="G13" s="4"/>
    </row>
    <row r="14" spans="1:10" x14ac:dyDescent="0.3">
      <c r="B14" s="10"/>
      <c r="C14" s="11"/>
      <c r="D14" s="11"/>
      <c r="E14" s="23"/>
      <c r="F14" s="4"/>
      <c r="G14" s="4"/>
      <c r="H14" s="8"/>
      <c r="I14" s="9"/>
      <c r="J14" s="9"/>
    </row>
    <row r="15" spans="1:10" s="20" customFormat="1" x14ac:dyDescent="0.3">
      <c r="B15" s="10" t="s">
        <v>30</v>
      </c>
      <c r="C15" s="11">
        <v>3781</v>
      </c>
      <c r="D15" s="18"/>
      <c r="E15" s="23"/>
    </row>
    <row r="16" spans="1:10" s="20" customFormat="1" x14ac:dyDescent="0.3">
      <c r="B16" s="10"/>
      <c r="C16" s="11"/>
      <c r="D16" s="18"/>
      <c r="E16" s="23"/>
    </row>
    <row r="17" spans="2:7" x14ac:dyDescent="0.3">
      <c r="B17" s="1" t="s">
        <v>5</v>
      </c>
      <c r="C17" s="22">
        <v>-334205</v>
      </c>
      <c r="D17" s="14"/>
      <c r="E17" s="23"/>
      <c r="F17" s="4"/>
      <c r="G17" s="4"/>
    </row>
    <row r="18" spans="2:7" x14ac:dyDescent="0.3">
      <c r="C18" s="14"/>
      <c r="D18" s="14"/>
      <c r="E18" s="23"/>
      <c r="F18" s="4"/>
      <c r="G18" s="4"/>
    </row>
    <row r="19" spans="2:7" x14ac:dyDescent="0.3">
      <c r="B19" s="1" t="s">
        <v>2</v>
      </c>
      <c r="C19" s="15">
        <f>SUM(C20:C22)</f>
        <v>-56977</v>
      </c>
      <c r="D19" s="15"/>
      <c r="E19" s="23"/>
      <c r="F19" s="4"/>
      <c r="G19" s="4"/>
    </row>
    <row r="20" spans="2:7" x14ac:dyDescent="0.3">
      <c r="B20" s="16" t="s">
        <v>6</v>
      </c>
      <c r="C20" s="11">
        <v>16824</v>
      </c>
      <c r="D20" s="14"/>
      <c r="E20" s="23"/>
      <c r="F20" s="4"/>
      <c r="G20" s="4"/>
    </row>
    <row r="21" spans="2:7" x14ac:dyDescent="0.3">
      <c r="B21" s="16" t="s">
        <v>7</v>
      </c>
      <c r="C21" s="11">
        <v>-73801</v>
      </c>
      <c r="D21" s="14"/>
      <c r="E21" s="23"/>
      <c r="F21" s="4"/>
      <c r="G21" s="4"/>
    </row>
    <row r="22" spans="2:7" hidden="1" x14ac:dyDescent="0.3">
      <c r="B22" s="16" t="s">
        <v>34</v>
      </c>
      <c r="C22" s="11"/>
      <c r="D22" s="14"/>
      <c r="E22" s="23"/>
      <c r="F22" s="4"/>
      <c r="G22" s="4"/>
    </row>
    <row r="23" spans="2:7" x14ac:dyDescent="0.3">
      <c r="B23" s="1"/>
      <c r="C23" s="15"/>
      <c r="D23" s="14"/>
      <c r="E23" s="23"/>
      <c r="F23" s="4"/>
      <c r="G23" s="4"/>
    </row>
    <row r="24" spans="2:7" x14ac:dyDescent="0.3">
      <c r="B24" s="1" t="s">
        <v>8</v>
      </c>
      <c r="C24" s="15">
        <f>SUM(C25:C26)</f>
        <v>-71556</v>
      </c>
      <c r="D24" s="15"/>
      <c r="E24" s="23"/>
      <c r="F24" s="4"/>
      <c r="G24" s="4"/>
    </row>
    <row r="25" spans="2:7" x14ac:dyDescent="0.3">
      <c r="B25" s="10" t="s">
        <v>3</v>
      </c>
      <c r="C25" s="11">
        <v>-75929</v>
      </c>
      <c r="D25" s="14"/>
      <c r="E25" s="23"/>
      <c r="F25" s="4"/>
      <c r="G25" s="4"/>
    </row>
    <row r="26" spans="2:7" x14ac:dyDescent="0.3">
      <c r="B26" s="12" t="s">
        <v>4</v>
      </c>
      <c r="C26" s="13">
        <v>4373</v>
      </c>
      <c r="D26" s="19"/>
      <c r="E26" s="23"/>
      <c r="F26" s="4"/>
      <c r="G26" s="4"/>
    </row>
    <row r="27" spans="2:7" x14ac:dyDescent="0.3">
      <c r="B27" s="1" t="s">
        <v>9</v>
      </c>
      <c r="C27" s="15">
        <f>+C11+C17+C19+C24+C15+C12</f>
        <v>-100818</v>
      </c>
      <c r="D27" s="15"/>
      <c r="E27" s="23"/>
      <c r="F27" s="4"/>
      <c r="G27" s="4"/>
    </row>
    <row r="28" spans="2:7" x14ac:dyDescent="0.3">
      <c r="B28" s="4" t="s">
        <v>10</v>
      </c>
      <c r="C28" s="11">
        <v>19297</v>
      </c>
      <c r="D28" s="14"/>
      <c r="E28" s="23"/>
      <c r="F28" s="4"/>
      <c r="G28" s="4"/>
    </row>
    <row r="29" spans="2:7" x14ac:dyDescent="0.3">
      <c r="B29" s="4" t="s">
        <v>11</v>
      </c>
      <c r="C29" s="11">
        <v>-115263</v>
      </c>
      <c r="D29" s="14"/>
      <c r="E29" s="23"/>
      <c r="F29" s="4"/>
      <c r="G29" s="4"/>
    </row>
    <row r="30" spans="2:7" x14ac:dyDescent="0.3">
      <c r="B30" s="1" t="s">
        <v>12</v>
      </c>
      <c r="C30" s="15">
        <f>SUM(C27:C29)</f>
        <v>-196784</v>
      </c>
      <c r="D30" s="15"/>
      <c r="E30" s="23"/>
      <c r="F30" s="4"/>
      <c r="G30" s="4"/>
    </row>
    <row r="31" spans="2:7" x14ac:dyDescent="0.3">
      <c r="B31" s="10" t="s">
        <v>33</v>
      </c>
      <c r="C31" s="11">
        <v>40896</v>
      </c>
      <c r="D31" s="14"/>
      <c r="E31" s="23"/>
      <c r="F31" s="4"/>
      <c r="G31" s="4"/>
    </row>
    <row r="32" spans="2:7" x14ac:dyDescent="0.3">
      <c r="B32" s="10" t="s">
        <v>31</v>
      </c>
      <c r="C32" s="11">
        <v>-20</v>
      </c>
      <c r="D32" s="14"/>
      <c r="E32" s="23"/>
      <c r="F32" s="4"/>
      <c r="G32" s="4"/>
    </row>
    <row r="33" spans="2:7" hidden="1" x14ac:dyDescent="0.3">
      <c r="B33" s="10" t="s">
        <v>35</v>
      </c>
      <c r="C33" s="11">
        <v>0</v>
      </c>
      <c r="D33" s="14"/>
      <c r="E33" s="23"/>
      <c r="F33" s="4"/>
      <c r="G33" s="4"/>
    </row>
    <row r="34" spans="2:7" ht="15" thickBot="1" x14ac:dyDescent="0.35">
      <c r="B34" s="21" t="s">
        <v>13</v>
      </c>
      <c r="C34" s="25">
        <v>933564</v>
      </c>
      <c r="D34" s="19"/>
      <c r="E34" s="23"/>
      <c r="F34" s="4"/>
      <c r="G34" s="4"/>
    </row>
    <row r="35" spans="2:7" ht="15" thickTop="1" x14ac:dyDescent="0.3">
      <c r="B35" s="1" t="s">
        <v>14</v>
      </c>
      <c r="C35" s="15">
        <f>+C30+C31+C34+C32+C33</f>
        <v>777656</v>
      </c>
      <c r="D35" s="15"/>
      <c r="E35" s="23"/>
      <c r="F35" s="4"/>
      <c r="G35" s="4"/>
    </row>
    <row r="36" spans="2:7" x14ac:dyDescent="0.3">
      <c r="C36" s="14"/>
      <c r="D36" s="14"/>
      <c r="E36" s="4"/>
      <c r="F36" s="4"/>
      <c r="G36" s="4"/>
    </row>
    <row r="37" spans="2:7" x14ac:dyDescent="0.3">
      <c r="C37" s="14"/>
      <c r="D37" s="14"/>
      <c r="E37" s="4"/>
      <c r="F37" s="4"/>
      <c r="G37" s="4"/>
    </row>
    <row r="38" spans="2:7" x14ac:dyDescent="0.3">
      <c r="C38" s="14"/>
      <c r="D38" s="14"/>
      <c r="E38" s="4"/>
      <c r="F38" s="4"/>
      <c r="G38" s="4"/>
    </row>
    <row r="39" spans="2:7" hidden="1" x14ac:dyDescent="0.3">
      <c r="C39" s="14"/>
      <c r="D39" s="14"/>
      <c r="E39" s="4"/>
      <c r="F39" s="4"/>
      <c r="G39" s="4"/>
    </row>
    <row r="40" spans="2:7" ht="28.8" hidden="1" x14ac:dyDescent="0.3">
      <c r="B40" s="17" t="s">
        <v>16</v>
      </c>
      <c r="C40" s="14"/>
      <c r="D40" s="14"/>
      <c r="E40" s="4"/>
      <c r="F40" s="4"/>
      <c r="G40" s="4"/>
    </row>
    <row r="41" spans="2:7" ht="43.2" hidden="1" x14ac:dyDescent="0.3">
      <c r="B41" s="17" t="s">
        <v>17</v>
      </c>
      <c r="C41" s="14"/>
      <c r="D41" s="14"/>
      <c r="E41" s="4"/>
      <c r="F41" s="4"/>
      <c r="G41" s="4"/>
    </row>
    <row r="42" spans="2:7" hidden="1" x14ac:dyDescent="0.3">
      <c r="C42" s="14"/>
      <c r="D42" s="14"/>
      <c r="E42" s="4"/>
      <c r="F42" s="4"/>
      <c r="G42" s="4"/>
    </row>
    <row r="43" spans="2:7" x14ac:dyDescent="0.3">
      <c r="C43" s="14"/>
      <c r="D43" s="14"/>
      <c r="E43" s="4"/>
      <c r="F43" s="4"/>
      <c r="G43" s="4"/>
    </row>
    <row r="44" spans="2:7" x14ac:dyDescent="0.3">
      <c r="C44" s="14"/>
      <c r="D44" s="14"/>
      <c r="E44" s="4"/>
      <c r="F44" s="4"/>
      <c r="G44" s="4"/>
    </row>
    <row r="45" spans="2:7" x14ac:dyDescent="0.3">
      <c r="C45" s="14"/>
      <c r="D45" s="14"/>
      <c r="E45" s="4"/>
      <c r="F45" s="4"/>
      <c r="G45" s="4"/>
    </row>
    <row r="46" spans="2:7" x14ac:dyDescent="0.3">
      <c r="C46" s="14"/>
      <c r="D46" s="14"/>
      <c r="E46" s="4"/>
      <c r="F46" s="4"/>
      <c r="G46" s="4"/>
    </row>
    <row r="47" spans="2:7" x14ac:dyDescent="0.3">
      <c r="C47" s="14"/>
      <c r="D47" s="14"/>
      <c r="E47" s="4"/>
      <c r="F47" s="4"/>
      <c r="G47" s="4"/>
    </row>
    <row r="48" spans="2:7" x14ac:dyDescent="0.3">
      <c r="C48" s="14"/>
      <c r="D48" s="14"/>
      <c r="E48" s="4"/>
      <c r="F48" s="4"/>
      <c r="G48" s="4"/>
    </row>
    <row r="49" spans="3:7" x14ac:dyDescent="0.3">
      <c r="C49" s="14"/>
      <c r="D49" s="14"/>
      <c r="E49" s="4"/>
      <c r="F49" s="4"/>
      <c r="G49" s="4"/>
    </row>
    <row r="50" spans="3:7" x14ac:dyDescent="0.3">
      <c r="C50" s="14"/>
      <c r="D50" s="14"/>
      <c r="E50" s="4"/>
      <c r="F50" s="4"/>
      <c r="G50" s="4"/>
    </row>
    <row r="51" spans="3:7" x14ac:dyDescent="0.3">
      <c r="C51" s="14"/>
      <c r="D51" s="14"/>
      <c r="E51" s="4"/>
      <c r="F51" s="4"/>
      <c r="G51" s="4"/>
    </row>
    <row r="52" spans="3:7" x14ac:dyDescent="0.3">
      <c r="C52" s="14"/>
      <c r="D52" s="14"/>
      <c r="E52" s="4"/>
      <c r="F52" s="4"/>
      <c r="G52" s="4"/>
    </row>
    <row r="53" spans="3:7" x14ac:dyDescent="0.3">
      <c r="C53" s="14"/>
      <c r="D53" s="14"/>
      <c r="E53" s="4"/>
      <c r="F53" s="4"/>
      <c r="G53" s="4"/>
    </row>
    <row r="54" spans="3:7" x14ac:dyDescent="0.3">
      <c r="C54" s="14"/>
      <c r="D54" s="14"/>
      <c r="E54" s="4"/>
      <c r="F54" s="4"/>
      <c r="G54" s="4"/>
    </row>
    <row r="55" spans="3:7" x14ac:dyDescent="0.3">
      <c r="C55" s="14"/>
      <c r="D55" s="14"/>
      <c r="E55" s="4"/>
      <c r="F55" s="4"/>
      <c r="G55" s="4"/>
    </row>
    <row r="56" spans="3:7" x14ac:dyDescent="0.3">
      <c r="C56" s="14"/>
      <c r="D56" s="14"/>
      <c r="E56" s="4"/>
      <c r="F56" s="4"/>
      <c r="G56" s="4"/>
    </row>
    <row r="57" spans="3:7" x14ac:dyDescent="0.3">
      <c r="C57" s="14"/>
      <c r="D57" s="14"/>
      <c r="E57" s="4"/>
      <c r="F57" s="4"/>
      <c r="G57" s="4"/>
    </row>
    <row r="58" spans="3:7" x14ac:dyDescent="0.3">
      <c r="C58" s="14"/>
      <c r="D58" s="14"/>
      <c r="E58" s="4"/>
      <c r="F58" s="4"/>
      <c r="G58" s="4"/>
    </row>
    <row r="59" spans="3:7" x14ac:dyDescent="0.3">
      <c r="C59" s="14"/>
      <c r="D59" s="14"/>
      <c r="E59" s="4"/>
      <c r="F59" s="4"/>
      <c r="G59" s="4"/>
    </row>
    <row r="60" spans="3:7" x14ac:dyDescent="0.3">
      <c r="C60" s="14"/>
      <c r="D60" s="14"/>
      <c r="E60" s="4"/>
      <c r="F60" s="4"/>
      <c r="G60" s="4"/>
    </row>
    <row r="61" spans="3:7" x14ac:dyDescent="0.3">
      <c r="C61" s="14"/>
      <c r="D61" s="14"/>
      <c r="E61" s="4"/>
      <c r="F61" s="4"/>
      <c r="G61" s="4"/>
    </row>
    <row r="62" spans="3:7" x14ac:dyDescent="0.3">
      <c r="C62" s="14"/>
      <c r="D62" s="14"/>
      <c r="E62" s="4"/>
      <c r="F62" s="4"/>
      <c r="G62" s="4"/>
    </row>
    <row r="63" spans="3:7" x14ac:dyDescent="0.3">
      <c r="C63" s="14"/>
      <c r="D63" s="14"/>
      <c r="E63" s="4"/>
      <c r="F63" s="4"/>
      <c r="G63" s="4"/>
    </row>
    <row r="64" spans="3:7" x14ac:dyDescent="0.3">
      <c r="C64" s="14"/>
      <c r="D64" s="14"/>
      <c r="E64" s="4"/>
      <c r="F64" s="4"/>
      <c r="G64" s="4"/>
    </row>
    <row r="65" spans="3:7" x14ac:dyDescent="0.3">
      <c r="C65" s="14"/>
      <c r="D65" s="14"/>
      <c r="E65" s="4"/>
      <c r="F65" s="4"/>
      <c r="G65" s="4"/>
    </row>
    <row r="66" spans="3:7" x14ac:dyDescent="0.3">
      <c r="C66" s="14"/>
      <c r="D66" s="14"/>
      <c r="E66" s="4"/>
      <c r="F66" s="4"/>
      <c r="G66" s="4"/>
    </row>
    <row r="67" spans="3:7" x14ac:dyDescent="0.3">
      <c r="C67" s="14"/>
      <c r="D67" s="14"/>
      <c r="E67" s="4"/>
      <c r="F67" s="4"/>
      <c r="G67" s="4"/>
    </row>
    <row r="68" spans="3:7" x14ac:dyDescent="0.3">
      <c r="C68" s="14"/>
      <c r="D68" s="14"/>
      <c r="E68" s="4"/>
      <c r="F68" s="4"/>
      <c r="G68" s="4"/>
    </row>
    <row r="69" spans="3:7" x14ac:dyDescent="0.3">
      <c r="C69" s="14"/>
      <c r="D69" s="14"/>
      <c r="E69" s="4"/>
      <c r="F69" s="4"/>
      <c r="G69" s="4"/>
    </row>
    <row r="70" spans="3:7" x14ac:dyDescent="0.3">
      <c r="C70" s="14"/>
      <c r="D70" s="14"/>
      <c r="E70" s="4"/>
      <c r="F70" s="4"/>
      <c r="G70" s="4"/>
    </row>
    <row r="71" spans="3:7" x14ac:dyDescent="0.3">
      <c r="C71" s="14"/>
      <c r="D71" s="14"/>
      <c r="E71" s="4"/>
      <c r="F71" s="4"/>
      <c r="G71" s="4"/>
    </row>
    <row r="72" spans="3:7" x14ac:dyDescent="0.3">
      <c r="C72" s="14"/>
      <c r="D72" s="14"/>
      <c r="E72" s="4"/>
      <c r="F72" s="4"/>
      <c r="G72" s="4"/>
    </row>
    <row r="73" spans="3:7" x14ac:dyDescent="0.3">
      <c r="C73" s="14"/>
      <c r="D73" s="14"/>
      <c r="E73" s="4"/>
      <c r="F73" s="4"/>
      <c r="G73" s="4"/>
    </row>
    <row r="74" spans="3:7" x14ac:dyDescent="0.3">
      <c r="C74" s="14"/>
      <c r="D74" s="14"/>
      <c r="E74" s="4"/>
      <c r="F74" s="4"/>
      <c r="G74" s="4"/>
    </row>
    <row r="75" spans="3:7" x14ac:dyDescent="0.3">
      <c r="C75" s="14"/>
      <c r="D75" s="14"/>
      <c r="E75" s="4"/>
      <c r="F75" s="4"/>
      <c r="G75" s="4"/>
    </row>
    <row r="76" spans="3:7" x14ac:dyDescent="0.3">
      <c r="C76" s="14"/>
      <c r="D76" s="14"/>
      <c r="E76" s="4"/>
      <c r="F76" s="4"/>
      <c r="G76" s="4"/>
    </row>
    <row r="77" spans="3:7" x14ac:dyDescent="0.3">
      <c r="C77" s="14"/>
      <c r="D77" s="14"/>
      <c r="E77" s="4"/>
      <c r="F77" s="4"/>
      <c r="G77" s="4"/>
    </row>
    <row r="78" spans="3:7" x14ac:dyDescent="0.3">
      <c r="C78" s="14"/>
      <c r="D78" s="14"/>
      <c r="E78" s="4"/>
      <c r="F78" s="4"/>
      <c r="G78" s="4"/>
    </row>
    <row r="79" spans="3:7" x14ac:dyDescent="0.3">
      <c r="C79" s="14"/>
      <c r="D79" s="14"/>
      <c r="E79" s="4"/>
      <c r="F79" s="4"/>
      <c r="G79" s="4"/>
    </row>
    <row r="80" spans="3:7" x14ac:dyDescent="0.3">
      <c r="C80" s="14"/>
      <c r="D80" s="14"/>
      <c r="E80" s="4"/>
      <c r="F80" s="4"/>
      <c r="G80" s="4"/>
    </row>
    <row r="81" spans="3:7" x14ac:dyDescent="0.3">
      <c r="C81" s="14"/>
      <c r="D81" s="14"/>
      <c r="E81" s="4"/>
      <c r="F81" s="4"/>
      <c r="G81" s="4"/>
    </row>
    <row r="82" spans="3:7" x14ac:dyDescent="0.3">
      <c r="C82" s="14"/>
      <c r="D82" s="14"/>
      <c r="E82" s="4"/>
      <c r="F82" s="4"/>
      <c r="G82" s="4"/>
    </row>
    <row r="83" spans="3:7" x14ac:dyDescent="0.3">
      <c r="C83" s="14"/>
      <c r="D83" s="14"/>
      <c r="E83" s="4"/>
      <c r="F83" s="4"/>
      <c r="G83" s="4"/>
    </row>
    <row r="84" spans="3:7" x14ac:dyDescent="0.3">
      <c r="C84" s="14"/>
      <c r="D84" s="14"/>
      <c r="E84" s="4"/>
      <c r="F84" s="4"/>
      <c r="G84" s="4"/>
    </row>
    <row r="85" spans="3:7" x14ac:dyDescent="0.3">
      <c r="C85" s="14"/>
      <c r="D85" s="14"/>
      <c r="E85" s="4"/>
      <c r="F85" s="4"/>
      <c r="G85" s="4"/>
    </row>
    <row r="86" spans="3:7" x14ac:dyDescent="0.3">
      <c r="C86" s="14"/>
      <c r="D86" s="14"/>
      <c r="E86" s="4"/>
      <c r="F86" s="4"/>
      <c r="G86" s="4"/>
    </row>
    <row r="87" spans="3:7" x14ac:dyDescent="0.3">
      <c r="C87" s="14"/>
      <c r="D87" s="14"/>
      <c r="E87" s="4"/>
      <c r="F87" s="4"/>
      <c r="G87" s="4"/>
    </row>
    <row r="88" spans="3:7" x14ac:dyDescent="0.3">
      <c r="C88" s="14"/>
      <c r="D88" s="14"/>
      <c r="E88" s="4"/>
      <c r="F88" s="4"/>
      <c r="G88" s="4"/>
    </row>
    <row r="89" spans="3:7" x14ac:dyDescent="0.3">
      <c r="C89" s="14"/>
      <c r="D89" s="14"/>
      <c r="E89" s="4"/>
      <c r="F89" s="4"/>
      <c r="G89" s="4"/>
    </row>
    <row r="90" spans="3:7" x14ac:dyDescent="0.3">
      <c r="C90" s="14"/>
      <c r="D90" s="14"/>
      <c r="E90" s="4"/>
      <c r="F90" s="4"/>
      <c r="G90" s="4"/>
    </row>
    <row r="91" spans="3:7" x14ac:dyDescent="0.3">
      <c r="C91" s="14"/>
      <c r="D91" s="14"/>
      <c r="E91" s="4"/>
      <c r="F91" s="4"/>
      <c r="G91" s="4"/>
    </row>
    <row r="92" spans="3:7" x14ac:dyDescent="0.3">
      <c r="C92" s="14"/>
      <c r="D92" s="14"/>
      <c r="E92" s="4"/>
      <c r="F92" s="4"/>
      <c r="G92" s="4"/>
    </row>
    <row r="93" spans="3:7" x14ac:dyDescent="0.3">
      <c r="C93" s="14"/>
      <c r="D93" s="14"/>
      <c r="E93" s="4"/>
      <c r="F93" s="4"/>
      <c r="G93" s="4"/>
    </row>
    <row r="94" spans="3:7" x14ac:dyDescent="0.3">
      <c r="C94" s="14"/>
      <c r="D94" s="14"/>
      <c r="E94" s="4"/>
      <c r="F94" s="4"/>
      <c r="G94" s="4"/>
    </row>
    <row r="95" spans="3:7" x14ac:dyDescent="0.3">
      <c r="C95" s="14"/>
      <c r="D95" s="14"/>
      <c r="E95" s="4"/>
      <c r="F95" s="4"/>
      <c r="G95" s="4"/>
    </row>
    <row r="96" spans="3:7" x14ac:dyDescent="0.3">
      <c r="C96" s="14"/>
      <c r="D96" s="14"/>
      <c r="E96" s="4"/>
      <c r="F96" s="4"/>
      <c r="G96" s="4"/>
    </row>
    <row r="97" spans="3:7" x14ac:dyDescent="0.3">
      <c r="C97" s="14"/>
      <c r="D97" s="14"/>
      <c r="E97" s="4"/>
      <c r="F97" s="4"/>
      <c r="G97" s="4"/>
    </row>
    <row r="98" spans="3:7" x14ac:dyDescent="0.3">
      <c r="E98" s="4"/>
      <c r="F98" s="4"/>
      <c r="G98" s="4"/>
    </row>
    <row r="99" spans="3:7" x14ac:dyDescent="0.3">
      <c r="E99" s="4"/>
      <c r="F99" s="4"/>
      <c r="G99" s="4"/>
    </row>
    <row r="100" spans="3:7" x14ac:dyDescent="0.3">
      <c r="E100" s="4"/>
      <c r="F100" s="4"/>
      <c r="G100" s="4"/>
    </row>
    <row r="101" spans="3:7" x14ac:dyDescent="0.3">
      <c r="E101" s="4"/>
      <c r="F101" s="4"/>
      <c r="G101" s="4"/>
    </row>
    <row r="102" spans="3:7" x14ac:dyDescent="0.3">
      <c r="E102" s="4"/>
      <c r="F102" s="4"/>
      <c r="G102" s="4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E39"/>
  <sheetViews>
    <sheetView tabSelected="1" zoomScale="120" zoomScaleNormal="120" zoomScaleSheetLayoutView="120" workbookViewId="0">
      <selection activeCell="B7" sqref="B7"/>
    </sheetView>
  </sheetViews>
  <sheetFormatPr baseColWidth="10" defaultColWidth="11.44140625" defaultRowHeight="13.8" x14ac:dyDescent="0.3"/>
  <cols>
    <col min="1" max="1" width="1.6640625" style="26" customWidth="1"/>
    <col min="2" max="2" width="63.44140625" style="26" bestFit="1" customWidth="1"/>
    <col min="3" max="3" width="12.5546875" style="26" bestFit="1" customWidth="1"/>
    <col min="4" max="16384" width="11.44140625" style="28"/>
  </cols>
  <sheetData>
    <row r="5" spans="1:5" x14ac:dyDescent="0.3">
      <c r="B5" s="27"/>
    </row>
    <row r="6" spans="1:5" x14ac:dyDescent="0.3">
      <c r="A6" s="29" t="s">
        <v>29</v>
      </c>
      <c r="C6" s="27"/>
    </row>
    <row r="7" spans="1:5" x14ac:dyDescent="0.3">
      <c r="A7" s="30" t="s">
        <v>49</v>
      </c>
    </row>
    <row r="8" spans="1:5" x14ac:dyDescent="0.3">
      <c r="A8" s="31" t="s">
        <v>18</v>
      </c>
    </row>
    <row r="9" spans="1:5" x14ac:dyDescent="0.3">
      <c r="A9" s="31"/>
      <c r="B9" s="24" t="s">
        <v>45</v>
      </c>
    </row>
    <row r="11" spans="1:5" x14ac:dyDescent="0.3">
      <c r="B11" s="32" t="s">
        <v>1</v>
      </c>
      <c r="C11" s="33">
        <f>+'Flujo de caja libre consolidado'!C11</f>
        <v>397551</v>
      </c>
      <c r="D11" s="34"/>
    </row>
    <row r="12" spans="1:5" x14ac:dyDescent="0.3">
      <c r="B12" s="35" t="s">
        <v>47</v>
      </c>
      <c r="C12" s="36">
        <f>+'Flujo de caja libre consolidado'!C12</f>
        <v>-39412</v>
      </c>
      <c r="D12" s="34"/>
    </row>
    <row r="13" spans="1:5" x14ac:dyDescent="0.3">
      <c r="B13" s="32" t="s">
        <v>39</v>
      </c>
      <c r="C13" s="37">
        <f>+C11+C12</f>
        <v>358139</v>
      </c>
      <c r="D13" s="34"/>
      <c r="E13" s="34"/>
    </row>
    <row r="14" spans="1:5" x14ac:dyDescent="0.3">
      <c r="B14" s="32"/>
      <c r="C14" s="33"/>
      <c r="D14" s="34"/>
    </row>
    <row r="15" spans="1:5" x14ac:dyDescent="0.3">
      <c r="B15" s="38" t="s">
        <v>40</v>
      </c>
      <c r="C15" s="36">
        <f>+'Flujo de caja libre consolidado'!C15</f>
        <v>3781</v>
      </c>
      <c r="D15" s="34"/>
    </row>
    <row r="16" spans="1:5" x14ac:dyDescent="0.3">
      <c r="B16" s="38"/>
      <c r="C16" s="36"/>
      <c r="D16" s="34"/>
    </row>
    <row r="17" spans="2:4" x14ac:dyDescent="0.3">
      <c r="B17" s="26" t="s">
        <v>19</v>
      </c>
      <c r="C17" s="36">
        <f>+'Flujo de caja libre consolidado'!C17</f>
        <v>-334205</v>
      </c>
      <c r="D17" s="34"/>
    </row>
    <row r="18" spans="2:4" x14ac:dyDescent="0.3">
      <c r="C18" s="39"/>
      <c r="D18" s="34"/>
    </row>
    <row r="19" spans="2:4" x14ac:dyDescent="0.3">
      <c r="B19" s="40" t="s">
        <v>2</v>
      </c>
      <c r="C19" s="41">
        <f>SUM(C20:C22)</f>
        <v>-56977</v>
      </c>
      <c r="D19" s="34"/>
    </row>
    <row r="20" spans="2:4" x14ac:dyDescent="0.3">
      <c r="B20" s="35" t="s">
        <v>20</v>
      </c>
      <c r="C20" s="36">
        <f>+'Flujo de caja libre consolidado'!C20</f>
        <v>16824</v>
      </c>
      <c r="D20" s="34"/>
    </row>
    <row r="21" spans="2:4" x14ac:dyDescent="0.3">
      <c r="B21" s="35" t="s">
        <v>21</v>
      </c>
      <c r="C21" s="36">
        <f>+'Flujo de caja libre consolidado'!C21</f>
        <v>-73801</v>
      </c>
      <c r="D21" s="34"/>
    </row>
    <row r="22" spans="2:4" hidden="1" x14ac:dyDescent="0.3">
      <c r="B22" s="35" t="s">
        <v>36</v>
      </c>
      <c r="C22" s="36">
        <f>+'Flujo de caja libre consolidado'!C22</f>
        <v>0</v>
      </c>
      <c r="D22" s="34"/>
    </row>
    <row r="23" spans="2:4" x14ac:dyDescent="0.3">
      <c r="B23" s="35"/>
      <c r="C23" s="36"/>
      <c r="D23" s="34"/>
    </row>
    <row r="24" spans="2:4" x14ac:dyDescent="0.3">
      <c r="B24" s="40" t="s">
        <v>41</v>
      </c>
      <c r="C24" s="41">
        <f>SUM(C25:C26)</f>
        <v>-71556</v>
      </c>
      <c r="D24" s="34"/>
    </row>
    <row r="25" spans="2:4" x14ac:dyDescent="0.3">
      <c r="B25" s="38" t="s">
        <v>22</v>
      </c>
      <c r="C25" s="36">
        <f>+'Flujo de caja libre consolidado'!C25</f>
        <v>-75929</v>
      </c>
      <c r="D25" s="34"/>
    </row>
    <row r="26" spans="2:4" hidden="1" x14ac:dyDescent="0.3">
      <c r="B26" s="42" t="s">
        <v>23</v>
      </c>
      <c r="C26" s="43">
        <f>+'Flujo de caja libre consolidado'!C26</f>
        <v>4373</v>
      </c>
      <c r="D26" s="34"/>
    </row>
    <row r="27" spans="2:4" x14ac:dyDescent="0.3">
      <c r="B27" s="40" t="s">
        <v>42</v>
      </c>
      <c r="C27" s="41">
        <f>+C11+C17+C19+C24+C15+C12</f>
        <v>-100818</v>
      </c>
      <c r="D27" s="34"/>
    </row>
    <row r="28" spans="2:4" x14ac:dyDescent="0.3">
      <c r="B28" s="26" t="s">
        <v>24</v>
      </c>
      <c r="C28" s="36">
        <f>+'Flujo de caja libre consolidado'!C28</f>
        <v>19297</v>
      </c>
      <c r="D28" s="34"/>
    </row>
    <row r="29" spans="2:4" x14ac:dyDescent="0.3">
      <c r="B29" s="26" t="s">
        <v>25</v>
      </c>
      <c r="C29" s="36">
        <f>+'Flujo de caja libre consolidado'!C29</f>
        <v>-115263</v>
      </c>
      <c r="D29" s="34"/>
    </row>
    <row r="30" spans="2:4" x14ac:dyDescent="0.3">
      <c r="B30" s="40" t="s">
        <v>26</v>
      </c>
      <c r="C30" s="41">
        <f>SUM(C27:C29)</f>
        <v>-196784</v>
      </c>
      <c r="D30" s="34"/>
    </row>
    <row r="31" spans="2:4" x14ac:dyDescent="0.3">
      <c r="B31" s="38" t="s">
        <v>43</v>
      </c>
      <c r="C31" s="36">
        <f>+'Flujo de caja libre consolidado'!C31</f>
        <v>40896</v>
      </c>
      <c r="D31" s="34"/>
    </row>
    <row r="32" spans="2:4" x14ac:dyDescent="0.3">
      <c r="B32" s="35" t="s">
        <v>32</v>
      </c>
      <c r="C32" s="36">
        <f>+'Flujo de caja libre consolidado'!C32</f>
        <v>-20</v>
      </c>
      <c r="D32" s="34"/>
    </row>
    <row r="33" spans="2:4" hidden="1" x14ac:dyDescent="0.3">
      <c r="B33" s="35" t="s">
        <v>37</v>
      </c>
      <c r="C33" s="36">
        <f>+'Flujo de caja libre consolidado'!C33</f>
        <v>0</v>
      </c>
      <c r="D33" s="34"/>
    </row>
    <row r="34" spans="2:4" ht="14.4" thickBot="1" x14ac:dyDescent="0.35">
      <c r="B34" s="44" t="s">
        <v>27</v>
      </c>
      <c r="C34" s="45">
        <f>+'Flujo de caja libre consolidado'!C34</f>
        <v>933564</v>
      </c>
      <c r="D34" s="34"/>
    </row>
    <row r="35" spans="2:4" ht="14.4" thickTop="1" x14ac:dyDescent="0.3">
      <c r="B35" s="40" t="s">
        <v>28</v>
      </c>
      <c r="C35" s="41">
        <f>+C30+C31+C34+C32+C33</f>
        <v>777656</v>
      </c>
      <c r="D35" s="34"/>
    </row>
    <row r="38" spans="2:4" x14ac:dyDescent="0.3">
      <c r="B38" s="38"/>
    </row>
    <row r="39" spans="2:4" x14ac:dyDescent="0.3">
      <c r="B39" s="38"/>
    </row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Flujo de caja libre consolidado</vt:lpstr>
      <vt:lpstr>Consolidated cash-flow </vt:lpstr>
      <vt:lpstr>'Consolidated cash-flow '!Área_de_impresión</vt:lpstr>
    </vt:vector>
  </TitlesOfParts>
  <Company>Servicios Nacional de Chocolates S.A.S.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ssmcardonag</dc:creator>
  <cp:lastModifiedBy>Catherine Chacon Navarro</cp:lastModifiedBy>
  <cp:lastPrinted>2013-10-23T21:07:53Z</cp:lastPrinted>
  <dcterms:created xsi:type="dcterms:W3CDTF">2012-08-16T12:59:16Z</dcterms:created>
  <dcterms:modified xsi:type="dcterms:W3CDTF">2021-04-28T21:38:17Z</dcterms:modified>
</cp:coreProperties>
</file>