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56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<sst xmlns="http://schemas.openxmlformats.org/spreadsheetml/2006/main" count="245" uniqueCount="54">
  <si>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</si>
  <si>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</si>
  <si>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</si>
  <si>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</si>
  <si>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</si>
  <si>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</si>
  <si>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</si>
  <si>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</si>
  <si>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</si>
  <si>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</si>
  <si>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</si>
  <si>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</si>
  <si>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</si>
  <si>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</si>
  <si>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</si>
  <si>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</si>
  <si>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</si>
  <si>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</si>
  <si>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</si>
  <si>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</si>
  <si>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</si>
  <si>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</si>
  <si>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</si>
  <si>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</si>
  <si>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</si>
  <si>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</si>
  <si>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</si>
  <si>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</si>
  <si>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</si>
  <si>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</si>
  <si>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</si>
  <si>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</si>
  <si>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</si>
  <si>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</si>
  <si>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</si>
  <si>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</si>
  <si>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</si>
  <si>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</si>
  <si>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</si>
  <si>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</si>
  <si>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</si>
  <si>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</si>
  <si>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</si>
  <si>
    <t>2019-T1</t>
  </si>
  <si>
    <t>2019-T2</t>
  </si>
  <si>
    <t>2019-T3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</si>
  <si>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</si>
  <si>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</si>
  <si>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</si>
  <si>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</si>
  <si>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</si>
  <si>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</si>
  <si>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2019-T4</t>
  </si>
  <si>
    <t>Negocio / Business unit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</si>
</sst>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685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5F3"/>
        <bgColor indexed="64"/>
      </patternFill>
    </fill>
    <fill>
      <patternFill patternType="solid">
        <fgColor rgb="FF009876"/>
        <bgColor indexed="64"/>
      </patternFill>
    </fill>
    <fill>
      <patternFill patternType="solid">
        <fgColor rgb="FF0068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vertical="center"/>
    </xf>
    <xf numFmtId="170" fontId="45" fillId="34" borderId="10" xfId="49" applyNumberFormat="1" applyFont="1" applyFill="1" applyBorder="1" applyAlignment="1">
      <alignment vertical="center"/>
    </xf>
    <xf numFmtId="170" fontId="45" fillId="34" borderId="11" xfId="49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7" fontId="47" fillId="0" borderId="0" xfId="0" applyNumberFormat="1" applyFont="1" applyAlignment="1">
      <alignment horizontal="left" vertical="center"/>
    </xf>
    <xf numFmtId="170" fontId="46" fillId="0" borderId="12" xfId="49" applyNumberFormat="1" applyFont="1" applyBorder="1" applyAlignment="1">
      <alignment vertical="center"/>
    </xf>
    <xf numFmtId="170" fontId="46" fillId="0" borderId="13" xfId="49" applyNumberFormat="1" applyFont="1" applyBorder="1" applyAlignment="1">
      <alignment vertical="center"/>
    </xf>
    <xf numFmtId="170" fontId="46" fillId="0" borderId="0" xfId="49" applyNumberFormat="1" applyFont="1" applyAlignment="1">
      <alignment vertical="center"/>
    </xf>
    <xf numFmtId="171" fontId="45" fillId="0" borderId="0" xfId="55" applyNumberFormat="1" applyFont="1" applyAlignment="1">
      <alignment vertical="center"/>
    </xf>
    <xf numFmtId="0" fontId="46" fillId="0" borderId="14" xfId="0" applyFont="1" applyBorder="1" applyAlignment="1">
      <alignment vertical="center"/>
    </xf>
    <xf numFmtId="170" fontId="46" fillId="0" borderId="0" xfId="49" applyNumberFormat="1" applyFont="1" applyBorder="1" applyAlignment="1">
      <alignment vertical="center"/>
    </xf>
    <xf numFmtId="170" fontId="46" fillId="0" borderId="15" xfId="49" applyNumberFormat="1" applyFont="1" applyBorder="1" applyAlignment="1">
      <alignment vertical="center"/>
    </xf>
    <xf numFmtId="170" fontId="46" fillId="0" borderId="16" xfId="49" applyNumberFormat="1" applyFont="1" applyBorder="1" applyAlignment="1">
      <alignment vertical="center"/>
    </xf>
    <xf numFmtId="170" fontId="46" fillId="0" borderId="17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1" fontId="46" fillId="0" borderId="0" xfId="55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6" xfId="0" applyFont="1" applyFill="1" applyBorder="1" applyAlignment="1" quotePrefix="1">
      <alignment horizontal="center" vertical="center"/>
    </xf>
    <xf numFmtId="0" fontId="48" fillId="35" borderId="17" xfId="0" applyFont="1" applyFill="1" applyBorder="1" applyAlignment="1" quotePrefix="1">
      <alignment horizontal="center" vertical="center"/>
    </xf>
    <xf numFmtId="170" fontId="45" fillId="34" borderId="18" xfId="49" applyNumberFormat="1" applyFont="1" applyFill="1" applyBorder="1" applyAlignment="1">
      <alignment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 quotePrefix="1">
      <alignment horizontal="center" vertical="center"/>
    </xf>
    <xf numFmtId="0" fontId="48" fillId="35" borderId="15" xfId="0" applyFont="1" applyFill="1" applyBorder="1" applyAlignment="1" quotePrefix="1">
      <alignment horizontal="center" vertical="center"/>
    </xf>
    <xf numFmtId="170" fontId="46" fillId="0" borderId="14" xfId="49" applyNumberFormat="1" applyFont="1" applyBorder="1" applyAlignment="1">
      <alignment vertical="center"/>
    </xf>
    <xf numFmtId="170" fontId="46" fillId="0" borderId="19" xfId="49" applyNumberFormat="1" applyFont="1" applyBorder="1" applyAlignment="1">
      <alignment vertical="center"/>
    </xf>
    <xf numFmtId="0" fontId="48" fillId="35" borderId="19" xfId="0" applyFont="1" applyFill="1" applyBorder="1" applyAlignment="1">
      <alignment horizontal="center" vertical="center"/>
    </xf>
    <xf numFmtId="170" fontId="45" fillId="34" borderId="19" xfId="49" applyNumberFormat="1" applyFont="1" applyFill="1" applyBorder="1" applyAlignment="1">
      <alignment vertical="center"/>
    </xf>
    <xf numFmtId="170" fontId="45" fillId="34" borderId="16" xfId="49" applyNumberFormat="1" applyFont="1" applyFill="1" applyBorder="1" applyAlignment="1">
      <alignment vertical="center"/>
    </xf>
    <xf numFmtId="170" fontId="45" fillId="34" borderId="17" xfId="49" applyNumberFormat="1" applyFont="1" applyFill="1" applyBorder="1" applyAlignment="1">
      <alignment vertical="center"/>
    </xf>
    <xf numFmtId="170" fontId="46" fillId="0" borderId="20" xfId="49" applyNumberFormat="1" applyFont="1" applyBorder="1" applyAlignment="1">
      <alignment vertical="center"/>
    </xf>
    <xf numFmtId="0" fontId="48" fillId="35" borderId="17" xfId="0" applyFont="1" applyFill="1" applyBorder="1" applyAlignment="1">
      <alignment horizontal="center" vertical="center"/>
    </xf>
    <xf numFmtId="170" fontId="46" fillId="0" borderId="12" xfId="49" applyNumberFormat="1" applyFont="1" applyFill="1" applyBorder="1" applyAlignment="1">
      <alignment vertical="center"/>
    </xf>
    <xf numFmtId="170" fontId="46" fillId="0" borderId="13" xfId="49" applyNumberFormat="1" applyFont="1" applyFill="1" applyBorder="1" applyAlignment="1">
      <alignment vertical="center"/>
    </xf>
    <xf numFmtId="170" fontId="46" fillId="0" borderId="0" xfId="49" applyNumberFormat="1" applyFont="1" applyFill="1" applyBorder="1" applyAlignment="1">
      <alignment vertical="center"/>
    </xf>
    <xf numFmtId="170" fontId="46" fillId="0" borderId="15" xfId="49" applyNumberFormat="1" applyFont="1" applyFill="1" applyBorder="1" applyAlignment="1">
      <alignment vertical="center"/>
    </xf>
    <xf numFmtId="170" fontId="46" fillId="0" borderId="16" xfId="49" applyNumberFormat="1" applyFont="1" applyFill="1" applyBorder="1" applyAlignment="1">
      <alignment vertical="center"/>
    </xf>
    <xf numFmtId="170" fontId="46" fillId="0" borderId="17" xfId="49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36" borderId="2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5" fillId="34" borderId="24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/>
    </xf>
    <xf numFmtId="170" fontId="46" fillId="0" borderId="20" xfId="49" applyNumberFormat="1" applyFont="1" applyFill="1" applyBorder="1" applyAlignment="1">
      <alignment vertical="center"/>
    </xf>
    <xf numFmtId="170" fontId="46" fillId="0" borderId="14" xfId="49" applyNumberFormat="1" applyFont="1" applyFill="1" applyBorder="1" applyAlignment="1">
      <alignment vertical="center"/>
    </xf>
    <xf numFmtId="0" fontId="48" fillId="35" borderId="13" xfId="0" applyFont="1" applyFill="1" applyBorder="1" applyAlignment="1" quotePrefix="1">
      <alignment horizontal="center" vertical="center"/>
    </xf>
    <xf numFmtId="0" fontId="46" fillId="0" borderId="15" xfId="0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177" fontId="46" fillId="0" borderId="0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20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64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G11" sqref="G11"/>
    </sheetView>
  </sheetViews>
  <sheetFormatPr defaultColWidth="11.421875" defaultRowHeight="15"/>
  <cols>
    <col min="1" max="1" width="30.57421875" style="5" customWidth="1"/>
    <col min="2" max="25" width="10.00390625" style="5" bestFit="1" customWidth="1"/>
    <col min="26" max="26" width="2.28125" style="5" customWidth="1"/>
    <col min="27" max="50" width="8.57421875" style="5" bestFit="1" customWidth="1"/>
    <col min="51" max="51" width="2.57421875" style="5" customWidth="1"/>
    <col min="52" max="75" width="7.57421875" style="5" bestFit="1" customWidth="1"/>
    <col min="76" max="16384" width="11.421875" style="5" customWidth="1"/>
  </cols>
  <sheetData>
    <row r="2" spans="1:7" ht="18">
      <c r="A2" s="1" t="s">
        <v>41</v>
      </c>
      <c r="B2" s="4"/>
      <c r="C2" s="4"/>
      <c r="D2" s="4"/>
      <c r="E2" s="4"/>
      <c r="F2" s="4"/>
      <c r="G2" s="4"/>
    </row>
    <row r="3" ht="15">
      <c r="A3" s="6">
        <v>43800</v>
      </c>
    </row>
    <row r="6" spans="1:75" ht="13.5">
      <c r="A6" s="45" t="s">
        <v>0</v>
      </c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20"/>
      <c r="U6" s="20"/>
      <c r="V6" s="20"/>
      <c r="W6" s="20"/>
      <c r="X6" s="55"/>
      <c r="Y6" s="21"/>
      <c r="AA6" s="62" t="s">
        <v>2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20"/>
      <c r="AT6" s="20"/>
      <c r="AU6" s="20"/>
      <c r="AV6" s="20"/>
      <c r="AW6" s="55"/>
      <c r="AX6" s="21"/>
      <c r="AZ6" s="64" t="s">
        <v>21</v>
      </c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56"/>
      <c r="BW6" s="53"/>
    </row>
    <row r="7" spans="1:75" ht="13.5">
      <c r="A7" s="46" t="s">
        <v>53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12</v>
      </c>
      <c r="L7" s="22" t="s">
        <v>13</v>
      </c>
      <c r="M7" s="23" t="s">
        <v>27</v>
      </c>
      <c r="N7" s="23" t="s">
        <v>28</v>
      </c>
      <c r="O7" s="23" t="s">
        <v>29</v>
      </c>
      <c r="P7" s="23" t="s">
        <v>30</v>
      </c>
      <c r="Q7" s="23" t="s">
        <v>35</v>
      </c>
      <c r="R7" s="23" t="s">
        <v>36</v>
      </c>
      <c r="S7" s="23" t="s">
        <v>37</v>
      </c>
      <c r="T7" s="23" t="s">
        <v>38</v>
      </c>
      <c r="U7" s="23" t="s">
        <v>39</v>
      </c>
      <c r="V7" s="23" t="s">
        <v>43</v>
      </c>
      <c r="W7" s="23" t="s">
        <v>44</v>
      </c>
      <c r="X7" s="23" t="s">
        <v>46</v>
      </c>
      <c r="Y7" s="24" t="s">
        <v>51</v>
      </c>
      <c r="AA7" s="32" t="s">
        <v>3</v>
      </c>
      <c r="AB7" s="22" t="s">
        <v>4</v>
      </c>
      <c r="AC7" s="22" t="s">
        <v>5</v>
      </c>
      <c r="AD7" s="22" t="s">
        <v>6</v>
      </c>
      <c r="AE7" s="22" t="s">
        <v>7</v>
      </c>
      <c r="AF7" s="22" t="s">
        <v>8</v>
      </c>
      <c r="AG7" s="22" t="s">
        <v>9</v>
      </c>
      <c r="AH7" s="22" t="s">
        <v>10</v>
      </c>
      <c r="AI7" s="22" t="s">
        <v>11</v>
      </c>
      <c r="AJ7" s="22" t="s">
        <v>12</v>
      </c>
      <c r="AK7" s="22" t="s">
        <v>13</v>
      </c>
      <c r="AL7" s="22" t="s">
        <v>27</v>
      </c>
      <c r="AM7" s="23" t="s">
        <v>28</v>
      </c>
      <c r="AN7" s="23" t="s">
        <v>29</v>
      </c>
      <c r="AO7" s="23" t="s">
        <v>30</v>
      </c>
      <c r="AP7" s="23" t="s">
        <v>35</v>
      </c>
      <c r="AQ7" s="23" t="s">
        <v>36</v>
      </c>
      <c r="AR7" s="23" t="s">
        <v>37</v>
      </c>
      <c r="AS7" s="23" t="s">
        <v>38</v>
      </c>
      <c r="AT7" s="23" t="s">
        <v>39</v>
      </c>
      <c r="AU7" s="23" t="s">
        <v>43</v>
      </c>
      <c r="AV7" s="23" t="s">
        <v>44</v>
      </c>
      <c r="AW7" s="23" t="s">
        <v>45</v>
      </c>
      <c r="AX7" s="24" t="s">
        <v>52</v>
      </c>
      <c r="AZ7" s="32" t="s">
        <v>3</v>
      </c>
      <c r="BA7" s="22" t="s">
        <v>4</v>
      </c>
      <c r="BB7" s="22" t="s">
        <v>5</v>
      </c>
      <c r="BC7" s="22" t="s">
        <v>6</v>
      </c>
      <c r="BD7" s="22" t="s">
        <v>7</v>
      </c>
      <c r="BE7" s="22" t="s">
        <v>8</v>
      </c>
      <c r="BF7" s="22" t="s">
        <v>9</v>
      </c>
      <c r="BG7" s="22" t="s">
        <v>10</v>
      </c>
      <c r="BH7" s="22" t="s">
        <v>11</v>
      </c>
      <c r="BI7" s="22" t="s">
        <v>12</v>
      </c>
      <c r="BJ7" s="22" t="s">
        <v>13</v>
      </c>
      <c r="BK7" s="23" t="s">
        <v>27</v>
      </c>
      <c r="BL7" s="23" t="s">
        <v>28</v>
      </c>
      <c r="BM7" s="23" t="s">
        <v>29</v>
      </c>
      <c r="BN7" s="23" t="s">
        <v>30</v>
      </c>
      <c r="BO7" s="23" t="s">
        <v>35</v>
      </c>
      <c r="BP7" s="23" t="s">
        <v>36</v>
      </c>
      <c r="BQ7" s="23" t="s">
        <v>37</v>
      </c>
      <c r="BR7" s="23" t="s">
        <v>38</v>
      </c>
      <c r="BS7" s="23" t="s">
        <v>39</v>
      </c>
      <c r="BT7" s="23" t="s">
        <v>43</v>
      </c>
      <c r="BU7" s="23" t="s">
        <v>44</v>
      </c>
      <c r="BV7" s="23" t="s">
        <v>45</v>
      </c>
      <c r="BW7" s="24" t="s">
        <v>52</v>
      </c>
    </row>
    <row r="8" spans="1:76" ht="13.5">
      <c r="A8" s="61" t="s">
        <v>14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X8" s="7">
        <v>418806.848681</v>
      </c>
      <c r="Y8" s="8">
        <v>502573.771679</v>
      </c>
      <c r="AA8" s="36">
        <v>35601.177245000006</v>
      </c>
      <c r="AB8" s="7">
        <v>37458.402084999994</v>
      </c>
      <c r="AC8" s="7">
        <v>38368.065322000024</v>
      </c>
      <c r="AD8" s="7">
        <v>41365.41407</v>
      </c>
      <c r="AE8" s="7">
        <v>37985.180957000004</v>
      </c>
      <c r="AF8" s="7">
        <v>37373.891437</v>
      </c>
      <c r="AG8" s="7">
        <v>40575.071663</v>
      </c>
      <c r="AH8" s="7">
        <v>42262.931267</v>
      </c>
      <c r="AI8" s="7">
        <v>36091.730144</v>
      </c>
      <c r="AJ8" s="7">
        <v>36845.070239</v>
      </c>
      <c r="AK8" s="7">
        <v>37822.017057</v>
      </c>
      <c r="AL8" s="7">
        <v>40173.839298</v>
      </c>
      <c r="AM8" s="7">
        <v>36343.931533999996</v>
      </c>
      <c r="AN8" s="7">
        <v>35077</v>
      </c>
      <c r="AO8" s="7">
        <v>36291</v>
      </c>
      <c r="AP8" s="7">
        <v>38945</v>
      </c>
      <c r="AQ8" s="7">
        <v>35828</v>
      </c>
      <c r="AR8" s="7">
        <v>37057</v>
      </c>
      <c r="AS8" s="7">
        <v>36102</v>
      </c>
      <c r="AT8" s="7">
        <v>39037.900916</v>
      </c>
      <c r="AU8" s="7">
        <v>35719.544929</v>
      </c>
      <c r="AV8" s="7">
        <v>37236.3320290001</v>
      </c>
      <c r="AW8" s="7">
        <v>38168.07225</v>
      </c>
      <c r="AX8" s="8">
        <v>42190.975456</v>
      </c>
      <c r="AZ8" s="36">
        <f aca="true" t="shared" si="0" ref="AZ8:BV8">B8/AA8*1000</f>
        <v>9317.292944535602</v>
      </c>
      <c r="BA8" s="7">
        <f t="shared" si="0"/>
        <v>9253.581141700752</v>
      </c>
      <c r="BB8" s="7">
        <f t="shared" si="0"/>
        <v>9408.176832961653</v>
      </c>
      <c r="BC8" s="7">
        <f t="shared" si="0"/>
        <v>10170.366907317164</v>
      </c>
      <c r="BD8" s="7">
        <f t="shared" si="0"/>
        <v>9619.093309404552</v>
      </c>
      <c r="BE8" s="7">
        <f t="shared" si="0"/>
        <v>9900.975942624586</v>
      </c>
      <c r="BF8" s="7">
        <f t="shared" si="0"/>
        <v>9601.803780183256</v>
      </c>
      <c r="BG8" s="7">
        <f t="shared" si="0"/>
        <v>10590.912333369079</v>
      </c>
      <c r="BH8" s="7">
        <f t="shared" si="0"/>
        <v>10889.754160076987</v>
      </c>
      <c r="BI8" s="7">
        <f t="shared" si="0"/>
        <v>10907.688452079545</v>
      </c>
      <c r="BJ8" s="7">
        <f t="shared" si="0"/>
        <v>10825.04403144265</v>
      </c>
      <c r="BK8" s="7">
        <f t="shared" si="0"/>
        <v>11800.863653666323</v>
      </c>
      <c r="BL8" s="7">
        <f t="shared" si="0"/>
        <v>11073.980799889101</v>
      </c>
      <c r="BM8" s="7">
        <f t="shared" si="0"/>
        <v>11291.986201784646</v>
      </c>
      <c r="BN8" s="7">
        <f t="shared" si="0"/>
        <v>11152.792703425092</v>
      </c>
      <c r="BO8" s="7">
        <f t="shared" si="0"/>
        <v>11731.133650019257</v>
      </c>
      <c r="BP8" s="7">
        <f t="shared" si="0"/>
        <v>11159.456291168919</v>
      </c>
      <c r="BQ8" s="7">
        <f t="shared" si="0"/>
        <v>11070.755862590064</v>
      </c>
      <c r="BR8" s="7">
        <f t="shared" si="0"/>
        <v>11195.806326519307</v>
      </c>
      <c r="BS8" s="7">
        <f t="shared" si="0"/>
        <v>11970.851539496234</v>
      </c>
      <c r="BT8" s="7">
        <f t="shared" si="0"/>
        <v>11185.909021271113</v>
      </c>
      <c r="BU8" s="7">
        <f t="shared" si="0"/>
        <v>11102.891496617203</v>
      </c>
      <c r="BV8" s="7">
        <f t="shared" si="0"/>
        <v>10972.701108345864</v>
      </c>
      <c r="BW8" s="8">
        <f aca="true" t="shared" si="1" ref="BV8:BW11">Y8/AX8*1000</f>
        <v>11911.878458537245</v>
      </c>
      <c r="BX8" s="10"/>
    </row>
    <row r="9" spans="1:76" ht="13.5">
      <c r="A9" s="59" t="s">
        <v>15</v>
      </c>
      <c r="B9" s="12">
        <v>155234.569829</v>
      </c>
      <c r="C9" s="12">
        <v>164648.54534399998</v>
      </c>
      <c r="D9" s="12">
        <v>186823.988913</v>
      </c>
      <c r="E9" s="12">
        <v>197396.53869700004</v>
      </c>
      <c r="F9" s="12">
        <v>171028</v>
      </c>
      <c r="G9" s="12">
        <v>180918</v>
      </c>
      <c r="H9" s="12">
        <v>213175.30287699998</v>
      </c>
      <c r="I9" s="12">
        <v>220286.41528099997</v>
      </c>
      <c r="J9" s="12">
        <v>189616.821351</v>
      </c>
      <c r="K9" s="12">
        <v>201264.14065099994</v>
      </c>
      <c r="L9" s="12">
        <v>228516</v>
      </c>
      <c r="M9" s="12">
        <v>235336</v>
      </c>
      <c r="N9" s="12">
        <v>204642</v>
      </c>
      <c r="O9" s="12">
        <v>210326</v>
      </c>
      <c r="P9" s="12">
        <v>229587</v>
      </c>
      <c r="Q9" s="12">
        <v>232444</v>
      </c>
      <c r="R9" s="12">
        <v>207731</v>
      </c>
      <c r="S9" s="12">
        <v>222542</v>
      </c>
      <c r="T9" s="12">
        <v>230009</v>
      </c>
      <c r="U9" s="12">
        <v>237958.094307</v>
      </c>
      <c r="V9" s="12">
        <v>219418.961938</v>
      </c>
      <c r="W9" s="12">
        <v>244396.022013</v>
      </c>
      <c r="X9" s="12">
        <v>255683.538156</v>
      </c>
      <c r="Y9" s="13">
        <v>260483.970862</v>
      </c>
      <c r="AA9" s="30">
        <v>40998.838422</v>
      </c>
      <c r="AB9" s="12">
        <v>42309.83820699999</v>
      </c>
      <c r="AC9" s="12">
        <v>46188.79639200001</v>
      </c>
      <c r="AD9" s="12">
        <v>46062.712697999996</v>
      </c>
      <c r="AE9" s="12">
        <v>44838.456734</v>
      </c>
      <c r="AF9" s="12">
        <v>46210.265447000005</v>
      </c>
      <c r="AG9" s="12">
        <v>52193.583557</v>
      </c>
      <c r="AH9" s="12">
        <v>50035.633523000004</v>
      </c>
      <c r="AI9" s="12">
        <v>45573.289787</v>
      </c>
      <c r="AJ9" s="12">
        <v>44944.316531000004</v>
      </c>
      <c r="AK9" s="12">
        <v>45999.237666999994</v>
      </c>
      <c r="AL9" s="12">
        <v>46126.23097800001</v>
      </c>
      <c r="AM9" s="12">
        <v>42591.568891999996</v>
      </c>
      <c r="AN9" s="12">
        <v>42148</v>
      </c>
      <c r="AO9" s="12">
        <v>46607</v>
      </c>
      <c r="AP9" s="12">
        <v>44381</v>
      </c>
      <c r="AQ9" s="12">
        <v>42434</v>
      </c>
      <c r="AR9" s="12">
        <v>43550</v>
      </c>
      <c r="AS9" s="12">
        <v>44862</v>
      </c>
      <c r="AT9" s="12">
        <v>42816.732737</v>
      </c>
      <c r="AU9" s="12">
        <v>44168.547232</v>
      </c>
      <c r="AV9" s="12">
        <v>47500.863597</v>
      </c>
      <c r="AW9" s="12">
        <v>48811.584374</v>
      </c>
      <c r="AX9" s="13">
        <v>47838.226926</v>
      </c>
      <c r="AZ9" s="30">
        <f aca="true" t="shared" si="2" ref="AZ9:BI11">B9/AA9*1000</f>
        <v>3786.3162909927964</v>
      </c>
      <c r="BA9" s="12">
        <f t="shared" si="2"/>
        <v>3891.4955084077715</v>
      </c>
      <c r="BB9" s="12">
        <f t="shared" si="2"/>
        <v>4044.7901548990844</v>
      </c>
      <c r="BC9" s="12">
        <f t="shared" si="2"/>
        <v>4285.386750693275</v>
      </c>
      <c r="BD9" s="12">
        <f t="shared" si="2"/>
        <v>3814.315042433503</v>
      </c>
      <c r="BE9" s="12">
        <f t="shared" si="2"/>
        <v>3915.1041061969336</v>
      </c>
      <c r="BF9" s="12">
        <f t="shared" si="2"/>
        <v>4084.320108892192</v>
      </c>
      <c r="BG9" s="12">
        <f t="shared" si="2"/>
        <v>4402.590709274029</v>
      </c>
      <c r="BH9" s="12">
        <f t="shared" si="2"/>
        <v>4160.700757773451</v>
      </c>
      <c r="BI9" s="12">
        <f t="shared" si="2"/>
        <v>4478.077678902504</v>
      </c>
      <c r="BJ9" s="12">
        <f aca="true" t="shared" si="3" ref="BJ9:BS11">L9/AK9*1000</f>
        <v>4967.821459439928</v>
      </c>
      <c r="BK9" s="12">
        <f t="shared" si="3"/>
        <v>5101.999339860306</v>
      </c>
      <c r="BL9" s="12">
        <f t="shared" si="3"/>
        <v>4804.753741730281</v>
      </c>
      <c r="BM9" s="12">
        <f t="shared" si="3"/>
        <v>4990.177469868084</v>
      </c>
      <c r="BN9" s="12">
        <f t="shared" si="3"/>
        <v>4926.019696612097</v>
      </c>
      <c r="BO9" s="12">
        <f t="shared" si="3"/>
        <v>5237.46648340506</v>
      </c>
      <c r="BP9" s="12">
        <f t="shared" si="3"/>
        <v>4895.390488759013</v>
      </c>
      <c r="BQ9" s="12">
        <f t="shared" si="3"/>
        <v>5110.034443168772</v>
      </c>
      <c r="BR9" s="12">
        <f t="shared" si="3"/>
        <v>5127.034015425082</v>
      </c>
      <c r="BS9" s="12">
        <f t="shared" si="3"/>
        <v>5557.5958064957385</v>
      </c>
      <c r="BT9" s="12">
        <f aca="true" t="shared" si="4" ref="BT9:BU11">V9/AU9*1000</f>
        <v>4967.764975050652</v>
      </c>
      <c r="BU9" s="12">
        <f t="shared" si="4"/>
        <v>5145.085868047991</v>
      </c>
      <c r="BV9" s="12">
        <f t="shared" si="1"/>
        <v>5238.173303224972</v>
      </c>
      <c r="BW9" s="13">
        <f t="shared" si="1"/>
        <v>5445.1008659860545</v>
      </c>
      <c r="BX9" s="10"/>
    </row>
    <row r="10" spans="1:76" ht="13.5">
      <c r="A10" s="59" t="s">
        <v>16</v>
      </c>
      <c r="B10" s="12">
        <v>164635.467876</v>
      </c>
      <c r="C10" s="12">
        <v>173114.47020399995</v>
      </c>
      <c r="D10" s="12">
        <v>196553.492523</v>
      </c>
      <c r="E10" s="12">
        <v>189512.63464399998</v>
      </c>
      <c r="F10" s="12">
        <v>181959</v>
      </c>
      <c r="G10" s="12">
        <v>189437</v>
      </c>
      <c r="H10" s="12">
        <v>216453.368236</v>
      </c>
      <c r="I10" s="12">
        <v>208177</v>
      </c>
      <c r="J10" s="12">
        <v>201887.855184</v>
      </c>
      <c r="K10" s="12">
        <v>216749.75986199998</v>
      </c>
      <c r="L10" s="12">
        <v>241021</v>
      </c>
      <c r="M10" s="12">
        <v>231410</v>
      </c>
      <c r="N10" s="12">
        <v>225629</v>
      </c>
      <c r="O10" s="12">
        <v>228006</v>
      </c>
      <c r="P10" s="12">
        <v>238285</v>
      </c>
      <c r="Q10" s="12">
        <v>227469</v>
      </c>
      <c r="R10" s="12">
        <v>222180</v>
      </c>
      <c r="S10" s="12">
        <v>242880</v>
      </c>
      <c r="T10" s="12">
        <v>248621</v>
      </c>
      <c r="U10" s="12">
        <v>241707.746353</v>
      </c>
      <c r="V10" s="12">
        <v>235389.586487</v>
      </c>
      <c r="W10" s="12">
        <v>251247.352761</v>
      </c>
      <c r="X10" s="12">
        <v>263517.975061</v>
      </c>
      <c r="Y10" s="13">
        <v>260803.784485</v>
      </c>
      <c r="AA10" s="30">
        <v>14218.882006</v>
      </c>
      <c r="AB10" s="12">
        <v>14735.739215000001</v>
      </c>
      <c r="AC10" s="12">
        <v>15569.741885</v>
      </c>
      <c r="AD10" s="12">
        <v>15451.717642999998</v>
      </c>
      <c r="AE10" s="12">
        <v>16291.290011</v>
      </c>
      <c r="AF10" s="12">
        <v>16064.354909000001</v>
      </c>
      <c r="AG10" s="12">
        <v>17283.1445</v>
      </c>
      <c r="AH10" s="12">
        <v>16352.253294999999</v>
      </c>
      <c r="AI10" s="12">
        <v>15342.776033000002</v>
      </c>
      <c r="AJ10" s="12">
        <v>16007.051512000002</v>
      </c>
      <c r="AK10" s="12">
        <v>17015.465039000002</v>
      </c>
      <c r="AL10" s="12">
        <v>15917.562858</v>
      </c>
      <c r="AM10" s="12">
        <v>15457.565367</v>
      </c>
      <c r="AN10" s="12">
        <v>15725</v>
      </c>
      <c r="AO10" s="12">
        <v>16199</v>
      </c>
      <c r="AP10" s="12">
        <v>16053</v>
      </c>
      <c r="AQ10" s="12">
        <v>15405</v>
      </c>
      <c r="AR10" s="12">
        <v>16741</v>
      </c>
      <c r="AS10" s="12">
        <v>16859</v>
      </c>
      <c r="AT10" s="12">
        <v>16655.177763</v>
      </c>
      <c r="AU10" s="12">
        <v>15939.653138</v>
      </c>
      <c r="AV10" s="12">
        <v>17088.613272</v>
      </c>
      <c r="AW10" s="12">
        <v>17471.392085</v>
      </c>
      <c r="AX10" s="13">
        <v>17383.886844</v>
      </c>
      <c r="AZ10" s="30">
        <f t="shared" si="2"/>
        <v>11578.650684809685</v>
      </c>
      <c r="BA10" s="12">
        <f t="shared" si="2"/>
        <v>11747.932538584895</v>
      </c>
      <c r="BB10" s="12">
        <f t="shared" si="2"/>
        <v>12624.068785132593</v>
      </c>
      <c r="BC10" s="12">
        <f t="shared" si="2"/>
        <v>12264.826411052998</v>
      </c>
      <c r="BD10" s="12">
        <f t="shared" si="2"/>
        <v>11169.097098949189</v>
      </c>
      <c r="BE10" s="12">
        <f t="shared" si="2"/>
        <v>11792.381398014839</v>
      </c>
      <c r="BF10" s="12">
        <f t="shared" si="2"/>
        <v>12523.957560847797</v>
      </c>
      <c r="BG10" s="12">
        <f t="shared" si="2"/>
        <v>12730.78371796344</v>
      </c>
      <c r="BH10" s="12">
        <f t="shared" si="2"/>
        <v>13158.495877784411</v>
      </c>
      <c r="BI10" s="12">
        <f t="shared" si="2"/>
        <v>13540.89225611033</v>
      </c>
      <c r="BJ10" s="12">
        <f t="shared" si="3"/>
        <v>14164.820029753639</v>
      </c>
      <c r="BK10" s="12">
        <f t="shared" si="3"/>
        <v>14538.029600661874</v>
      </c>
      <c r="BL10" s="12">
        <f t="shared" si="3"/>
        <v>14596.671250809664</v>
      </c>
      <c r="BM10" s="12">
        <f t="shared" si="3"/>
        <v>14499.586645468999</v>
      </c>
      <c r="BN10" s="12">
        <f t="shared" si="3"/>
        <v>14709.858633248967</v>
      </c>
      <c r="BO10" s="12">
        <f t="shared" si="3"/>
        <v>14169.874789758924</v>
      </c>
      <c r="BP10" s="12">
        <f t="shared" si="3"/>
        <v>14422.590068159689</v>
      </c>
      <c r="BQ10" s="12">
        <f t="shared" si="3"/>
        <v>14508.093901200646</v>
      </c>
      <c r="BR10" s="12">
        <f t="shared" si="3"/>
        <v>14747.078711667358</v>
      </c>
      <c r="BS10" s="12">
        <f t="shared" si="3"/>
        <v>14512.46872248709</v>
      </c>
      <c r="BT10" s="12">
        <f t="shared" si="4"/>
        <v>14767.547602766412</v>
      </c>
      <c r="BU10" s="12">
        <f t="shared" si="4"/>
        <v>14702.617980867606</v>
      </c>
      <c r="BV10" s="12">
        <f t="shared" si="1"/>
        <v>15082.826473068644</v>
      </c>
      <c r="BW10" s="13">
        <f t="shared" si="1"/>
        <v>15002.616320815256</v>
      </c>
      <c r="BX10" s="10"/>
    </row>
    <row r="11" spans="1:76" ht="13.5">
      <c r="A11" s="59" t="s">
        <v>34</v>
      </c>
      <c r="B11" s="12">
        <v>121849.46281</v>
      </c>
      <c r="C11" s="12">
        <v>122693.28106000001</v>
      </c>
      <c r="D11" s="12">
        <v>127705.93793999996</v>
      </c>
      <c r="E11" s="12">
        <v>129861.55633300004</v>
      </c>
      <c r="F11" s="12">
        <v>126489</v>
      </c>
      <c r="G11" s="12">
        <v>131230</v>
      </c>
      <c r="H11" s="12">
        <v>134909.875588</v>
      </c>
      <c r="I11" s="12">
        <v>138571.83945299994</v>
      </c>
      <c r="J11" s="12">
        <v>134189.685924</v>
      </c>
      <c r="K11" s="12">
        <v>139162.669287</v>
      </c>
      <c r="L11" s="12">
        <v>146713</v>
      </c>
      <c r="M11" s="12">
        <v>148845</v>
      </c>
      <c r="N11" s="12">
        <v>146853</v>
      </c>
      <c r="O11" s="12">
        <v>147611</v>
      </c>
      <c r="P11" s="12">
        <v>149156</v>
      </c>
      <c r="Q11" s="12">
        <v>150611</v>
      </c>
      <c r="R11" s="12">
        <v>147558</v>
      </c>
      <c r="S11" s="12">
        <v>157514</v>
      </c>
      <c r="T11" s="12">
        <v>158079</v>
      </c>
      <c r="U11" s="12">
        <v>159751.188226</v>
      </c>
      <c r="V11" s="12">
        <v>154023.519761</v>
      </c>
      <c r="W11" s="12">
        <v>165736.858216</v>
      </c>
      <c r="X11" s="12">
        <v>167087.141847</v>
      </c>
      <c r="Y11" s="13">
        <v>173454.929031</v>
      </c>
      <c r="AA11" s="30">
        <v>7016.946948999999</v>
      </c>
      <c r="AB11" s="12">
        <v>7079.504947999999</v>
      </c>
      <c r="AC11" s="12">
        <v>7426.594828000001</v>
      </c>
      <c r="AD11" s="12">
        <v>7760.434853</v>
      </c>
      <c r="AE11" s="12">
        <v>7612.781120999999</v>
      </c>
      <c r="AF11" s="12">
        <v>8008.225995999999</v>
      </c>
      <c r="AG11" s="12">
        <v>8753.774472000001</v>
      </c>
      <c r="AH11" s="12">
        <v>8943.359116</v>
      </c>
      <c r="AI11" s="12">
        <v>7615.594529999999</v>
      </c>
      <c r="AJ11" s="12">
        <v>7711.557572000001</v>
      </c>
      <c r="AK11" s="12">
        <v>8169.844636</v>
      </c>
      <c r="AL11" s="12">
        <v>8336.13099</v>
      </c>
      <c r="AM11" s="12">
        <v>8354.075126</v>
      </c>
      <c r="AN11" s="12">
        <v>8179</v>
      </c>
      <c r="AO11" s="12">
        <v>8230</v>
      </c>
      <c r="AP11" s="12">
        <v>8265</v>
      </c>
      <c r="AQ11" s="12">
        <v>7972</v>
      </c>
      <c r="AR11" s="12">
        <v>8491</v>
      </c>
      <c r="AS11" s="12">
        <v>8604</v>
      </c>
      <c r="AT11" s="12">
        <v>8764.13720200001</v>
      </c>
      <c r="AU11" s="12">
        <v>8452.456689</v>
      </c>
      <c r="AV11" s="12">
        <v>8945.751278</v>
      </c>
      <c r="AW11" s="12">
        <v>9090.003443</v>
      </c>
      <c r="AX11" s="13">
        <v>9347.41215</v>
      </c>
      <c r="AZ11" s="30">
        <f t="shared" si="2"/>
        <v>17365.02551545798</v>
      </c>
      <c r="BA11" s="12">
        <f t="shared" si="2"/>
        <v>17330.77128432004</v>
      </c>
      <c r="BB11" s="12">
        <f t="shared" si="2"/>
        <v>17195.759415677112</v>
      </c>
      <c r="BC11" s="12">
        <f t="shared" si="2"/>
        <v>16733.798916280914</v>
      </c>
      <c r="BD11" s="12">
        <f t="shared" si="2"/>
        <v>16615.347005193373</v>
      </c>
      <c r="BE11" s="12">
        <f t="shared" si="2"/>
        <v>16386.900178085332</v>
      </c>
      <c r="BF11" s="12">
        <f t="shared" si="2"/>
        <v>15411.623411081178</v>
      </c>
      <c r="BG11" s="12">
        <f t="shared" si="2"/>
        <v>15494.3838948712</v>
      </c>
      <c r="BH11" s="12">
        <f t="shared" si="2"/>
        <v>17620.382150781337</v>
      </c>
      <c r="BI11" s="12">
        <f t="shared" si="2"/>
        <v>18045.98720656481</v>
      </c>
      <c r="BJ11" s="12">
        <f t="shared" si="3"/>
        <v>17957.869033826755</v>
      </c>
      <c r="BK11" s="12">
        <f t="shared" si="3"/>
        <v>17855.40560465689</v>
      </c>
      <c r="BL11" s="12">
        <f t="shared" si="3"/>
        <v>17578.606582427805</v>
      </c>
      <c r="BM11" s="12">
        <f t="shared" si="3"/>
        <v>18047.560826506906</v>
      </c>
      <c r="BN11" s="12">
        <f t="shared" si="3"/>
        <v>18123.450789793438</v>
      </c>
      <c r="BO11" s="12">
        <f t="shared" si="3"/>
        <v>18222.746521476103</v>
      </c>
      <c r="BP11" s="12">
        <f t="shared" si="3"/>
        <v>18509.533366783744</v>
      </c>
      <c r="BQ11" s="12">
        <f t="shared" si="3"/>
        <v>18550.70074196208</v>
      </c>
      <c r="BR11" s="12">
        <f t="shared" si="3"/>
        <v>18372.73361227336</v>
      </c>
      <c r="BS11" s="12">
        <f t="shared" si="3"/>
        <v>18227.828312585538</v>
      </c>
      <c r="BT11" s="12">
        <f t="shared" si="4"/>
        <v>18222.337650241465</v>
      </c>
      <c r="BU11" s="12">
        <f t="shared" si="4"/>
        <v>18526.879751686294</v>
      </c>
      <c r="BV11" s="12">
        <f t="shared" si="1"/>
        <v>18381.41678325435</v>
      </c>
      <c r="BW11" s="13">
        <f t="shared" si="1"/>
        <v>18556.465281248995</v>
      </c>
      <c r="BX11" s="10"/>
    </row>
    <row r="12" spans="1:76" ht="13.5">
      <c r="A12" s="59" t="s">
        <v>33</v>
      </c>
      <c r="B12" s="12">
        <v>0</v>
      </c>
      <c r="C12" s="12">
        <v>0</v>
      </c>
      <c r="D12" s="12">
        <v>0</v>
      </c>
      <c r="E12" s="12">
        <v>0</v>
      </c>
      <c r="F12" s="12">
        <v>34445</v>
      </c>
      <c r="G12" s="12">
        <v>104253</v>
      </c>
      <c r="H12" s="12">
        <v>105119.896159</v>
      </c>
      <c r="I12" s="12">
        <v>119281.78903799999</v>
      </c>
      <c r="J12" s="12">
        <v>105182.401966</v>
      </c>
      <c r="K12" s="12">
        <v>109940.2483</v>
      </c>
      <c r="L12" s="12">
        <v>109532</v>
      </c>
      <c r="M12" s="12">
        <v>121215</v>
      </c>
      <c r="N12" s="12">
        <v>112206</v>
      </c>
      <c r="O12" s="12">
        <v>117083</v>
      </c>
      <c r="P12" s="12">
        <v>122289</v>
      </c>
      <c r="Q12" s="12">
        <v>133026</v>
      </c>
      <c r="R12" s="12">
        <v>122855</v>
      </c>
      <c r="S12" s="12">
        <v>127459</v>
      </c>
      <c r="T12" s="12">
        <v>129117</v>
      </c>
      <c r="U12" s="12">
        <v>142015.244043</v>
      </c>
      <c r="V12" s="12">
        <v>127896.032221</v>
      </c>
      <c r="W12" s="12">
        <v>138460.842773</v>
      </c>
      <c r="X12" s="12">
        <v>139803.298667</v>
      </c>
      <c r="Y12" s="13">
        <v>156861.021796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/>
      <c r="AM12" s="12"/>
      <c r="AN12" s="12">
        <v>0</v>
      </c>
      <c r="AO12" s="12"/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3">
        <v>0</v>
      </c>
      <c r="AZ12" s="30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X12" s="10"/>
    </row>
    <row r="13" spans="1:76" ht="13.5">
      <c r="A13" s="59" t="s">
        <v>18</v>
      </c>
      <c r="B13" s="12">
        <v>99588.08807199998</v>
      </c>
      <c r="C13" s="12">
        <v>107118.23878000001</v>
      </c>
      <c r="D13" s="12">
        <v>111594.74785299996</v>
      </c>
      <c r="E13" s="12">
        <v>103767.63361899997</v>
      </c>
      <c r="F13" s="12">
        <v>106996</v>
      </c>
      <c r="G13" s="12">
        <v>105018</v>
      </c>
      <c r="H13" s="12">
        <v>114150.42219700007</v>
      </c>
      <c r="I13" s="12">
        <v>117572.879439</v>
      </c>
      <c r="J13" s="12">
        <v>118998.306565</v>
      </c>
      <c r="K13" s="12">
        <v>104384.761522</v>
      </c>
      <c r="L13" s="12">
        <v>111270</v>
      </c>
      <c r="M13" s="12">
        <v>101743</v>
      </c>
      <c r="N13" s="12">
        <v>100595</v>
      </c>
      <c r="O13" s="12">
        <v>106745</v>
      </c>
      <c r="P13" s="12">
        <v>109255</v>
      </c>
      <c r="Q13" s="12">
        <v>106865</v>
      </c>
      <c r="R13" s="12">
        <v>111391</v>
      </c>
      <c r="S13" s="12">
        <v>103398</v>
      </c>
      <c r="T13" s="12">
        <v>115630</v>
      </c>
      <c r="U13" s="12">
        <v>113942.168451</v>
      </c>
      <c r="V13" s="12">
        <v>112129.356734</v>
      </c>
      <c r="W13" s="12">
        <v>110549.152777</v>
      </c>
      <c r="X13" s="12">
        <v>126311.666177</v>
      </c>
      <c r="Y13" s="13">
        <v>126592.815846</v>
      </c>
      <c r="AA13" s="30">
        <v>13534.059799</v>
      </c>
      <c r="AB13" s="12">
        <v>14431.167116</v>
      </c>
      <c r="AC13" s="12">
        <v>14993.117658</v>
      </c>
      <c r="AD13" s="12">
        <v>14078.231569000009</v>
      </c>
      <c r="AE13" s="12">
        <v>14511.332102</v>
      </c>
      <c r="AF13" s="12">
        <v>13940.497378999999</v>
      </c>
      <c r="AG13" s="12">
        <v>14417.660943</v>
      </c>
      <c r="AH13" s="12">
        <v>14478.029054999999</v>
      </c>
      <c r="AI13" s="12">
        <v>14430.703979000002</v>
      </c>
      <c r="AJ13" s="12">
        <v>13008.268193999998</v>
      </c>
      <c r="AK13" s="12">
        <v>12937.963612</v>
      </c>
      <c r="AL13" s="12">
        <v>11762.568446000001</v>
      </c>
      <c r="AM13" s="12">
        <v>11611.776104999999</v>
      </c>
      <c r="AN13" s="12">
        <v>11795</v>
      </c>
      <c r="AO13" s="12">
        <v>12202</v>
      </c>
      <c r="AP13" s="12">
        <v>11869</v>
      </c>
      <c r="AQ13" s="12">
        <v>12529</v>
      </c>
      <c r="AR13" s="12">
        <v>11494</v>
      </c>
      <c r="AS13" s="12">
        <v>12876</v>
      </c>
      <c r="AT13" s="12">
        <v>12594.150634</v>
      </c>
      <c r="AU13" s="12">
        <v>12454.872855</v>
      </c>
      <c r="AV13" s="12">
        <v>11983.445429</v>
      </c>
      <c r="AW13" s="12">
        <v>13310.492971</v>
      </c>
      <c r="AX13" s="13">
        <v>13207.769334</v>
      </c>
      <c r="AZ13" s="30">
        <f aca="true" t="shared" si="5" ref="AZ13:BI15">B13/AA13*1000</f>
        <v>7358.330726406152</v>
      </c>
      <c r="BA13" s="12">
        <f t="shared" si="5"/>
        <v>7422.7010136440595</v>
      </c>
      <c r="BB13" s="12">
        <f t="shared" si="5"/>
        <v>7443.064904746842</v>
      </c>
      <c r="BC13" s="12">
        <f t="shared" si="5"/>
        <v>7370.786104093803</v>
      </c>
      <c r="BD13" s="12">
        <f t="shared" si="5"/>
        <v>7373.272091626478</v>
      </c>
      <c r="BE13" s="12">
        <f t="shared" si="5"/>
        <v>7533.303665204901</v>
      </c>
      <c r="BF13" s="12">
        <f t="shared" si="5"/>
        <v>7917.402319855626</v>
      </c>
      <c r="BG13" s="12">
        <f t="shared" si="5"/>
        <v>8120.779354175706</v>
      </c>
      <c r="BH13" s="12">
        <f t="shared" si="5"/>
        <v>8246.188594691565</v>
      </c>
      <c r="BI13" s="12">
        <f t="shared" si="5"/>
        <v>8024.493342637798</v>
      </c>
      <c r="BJ13" s="12">
        <f aca="true" t="shared" si="6" ref="BJ13:BS15">L13/AK13*1000</f>
        <v>8600.271521616953</v>
      </c>
      <c r="BK13" s="12">
        <f t="shared" si="6"/>
        <v>8649.726500388517</v>
      </c>
      <c r="BL13" s="12">
        <f t="shared" si="6"/>
        <v>8663.18805067935</v>
      </c>
      <c r="BM13" s="12">
        <f t="shared" si="6"/>
        <v>9050.021195421788</v>
      </c>
      <c r="BN13" s="12">
        <f t="shared" si="6"/>
        <v>8953.860022947058</v>
      </c>
      <c r="BO13" s="12">
        <f t="shared" si="6"/>
        <v>9003.707136237257</v>
      </c>
      <c r="BP13" s="12">
        <f t="shared" si="6"/>
        <v>8890.653683454386</v>
      </c>
      <c r="BQ13" s="12">
        <f t="shared" si="6"/>
        <v>8995.82390812598</v>
      </c>
      <c r="BR13" s="12">
        <f t="shared" si="6"/>
        <v>8980.273376825102</v>
      </c>
      <c r="BS13" s="12">
        <f t="shared" si="6"/>
        <v>9047.229286220716</v>
      </c>
      <c r="BT13" s="12">
        <f aca="true" t="shared" si="7" ref="BT13:BU15">V13/AU13*1000</f>
        <v>9002.850373457304</v>
      </c>
      <c r="BU13" s="12">
        <f t="shared" si="7"/>
        <v>9225.155939665772</v>
      </c>
      <c r="BV13" s="12">
        <f aca="true" t="shared" si="8" ref="BV13:BW15">X13/AW13*1000</f>
        <v>9489.63095898847</v>
      </c>
      <c r="BW13" s="13">
        <f t="shared" si="8"/>
        <v>9584.723403680242</v>
      </c>
      <c r="BX13" s="10"/>
    </row>
    <row r="14" spans="1:76" ht="13.5">
      <c r="A14" s="59" t="s">
        <v>31</v>
      </c>
      <c r="B14" s="12">
        <v>54755.887919</v>
      </c>
      <c r="C14" s="12">
        <v>59593.890606999994</v>
      </c>
      <c r="D14" s="12">
        <v>61716.14403200001</v>
      </c>
      <c r="E14" s="12">
        <v>61280.618997000034</v>
      </c>
      <c r="F14" s="12">
        <v>60816</v>
      </c>
      <c r="G14" s="12">
        <v>63493</v>
      </c>
      <c r="H14" s="12">
        <v>66234.87904100002</v>
      </c>
      <c r="I14" s="12">
        <v>66994.40330300001</v>
      </c>
      <c r="J14" s="12">
        <v>65440.783213</v>
      </c>
      <c r="K14" s="12">
        <v>73243.89156599998</v>
      </c>
      <c r="L14" s="12">
        <v>74363</v>
      </c>
      <c r="M14" s="12">
        <v>73209</v>
      </c>
      <c r="N14" s="12">
        <v>70316</v>
      </c>
      <c r="O14" s="12">
        <v>72878</v>
      </c>
      <c r="P14" s="12">
        <v>77016</v>
      </c>
      <c r="Q14" s="12">
        <v>72531</v>
      </c>
      <c r="R14" s="12">
        <v>69896</v>
      </c>
      <c r="S14" s="12">
        <v>75903</v>
      </c>
      <c r="T14" s="12">
        <v>75638</v>
      </c>
      <c r="U14" s="12">
        <v>78252.756915</v>
      </c>
      <c r="V14" s="12">
        <v>76630.745016</v>
      </c>
      <c r="W14" s="12">
        <v>85291.2912550001</v>
      </c>
      <c r="X14" s="12">
        <v>89138.480748</v>
      </c>
      <c r="Y14" s="13">
        <v>89054.807414</v>
      </c>
      <c r="AA14" s="30">
        <v>21727.826029</v>
      </c>
      <c r="AB14" s="12">
        <v>22289.620561000007</v>
      </c>
      <c r="AC14" s="12">
        <v>22936.321127999996</v>
      </c>
      <c r="AD14" s="12">
        <v>23530.473937000017</v>
      </c>
      <c r="AE14" s="12">
        <v>23647.594185</v>
      </c>
      <c r="AF14" s="12">
        <v>22561.794563</v>
      </c>
      <c r="AG14" s="12">
        <v>23527.729752</v>
      </c>
      <c r="AH14" s="12">
        <v>22826.095322</v>
      </c>
      <c r="AI14" s="12">
        <v>22497.998108</v>
      </c>
      <c r="AJ14" s="12">
        <v>24253.348108</v>
      </c>
      <c r="AK14" s="12">
        <v>25848.178565999995</v>
      </c>
      <c r="AL14" s="12">
        <v>25061.243594</v>
      </c>
      <c r="AM14" s="12">
        <v>23152.536631000003</v>
      </c>
      <c r="AN14" s="12">
        <v>24040</v>
      </c>
      <c r="AO14" s="12">
        <v>27546</v>
      </c>
      <c r="AP14" s="12">
        <v>24340</v>
      </c>
      <c r="AQ14" s="12">
        <v>23164</v>
      </c>
      <c r="AR14" s="12">
        <v>25450</v>
      </c>
      <c r="AS14" s="12">
        <v>25666</v>
      </c>
      <c r="AT14" s="12">
        <v>25526.954611</v>
      </c>
      <c r="AU14" s="12">
        <v>25108.060203</v>
      </c>
      <c r="AV14" s="12">
        <v>28272.74715</v>
      </c>
      <c r="AW14" s="12">
        <v>30230.406156</v>
      </c>
      <c r="AX14" s="13">
        <v>26391.954302</v>
      </c>
      <c r="AZ14" s="30">
        <f t="shared" si="5"/>
        <v>2520.0812932650347</v>
      </c>
      <c r="BA14" s="12">
        <f t="shared" si="5"/>
        <v>2673.616199248856</v>
      </c>
      <c r="BB14" s="12">
        <f t="shared" si="5"/>
        <v>2690.760374673109</v>
      </c>
      <c r="BC14" s="12">
        <f t="shared" si="5"/>
        <v>2604.3087428273416</v>
      </c>
      <c r="BD14" s="12">
        <f t="shared" si="5"/>
        <v>2571.762671679153</v>
      </c>
      <c r="BE14" s="12">
        <f t="shared" si="5"/>
        <v>2814.1821707801887</v>
      </c>
      <c r="BF14" s="12">
        <f t="shared" si="5"/>
        <v>2815.183604162644</v>
      </c>
      <c r="BG14" s="12">
        <f t="shared" si="5"/>
        <v>2934.9918309694517</v>
      </c>
      <c r="BH14" s="12">
        <f t="shared" si="5"/>
        <v>2908.7380529972615</v>
      </c>
      <c r="BI14" s="12">
        <f t="shared" si="5"/>
        <v>3019.949709204907</v>
      </c>
      <c r="BJ14" s="12">
        <f t="shared" si="6"/>
        <v>2876.914511021489</v>
      </c>
      <c r="BK14" s="12">
        <f t="shared" si="6"/>
        <v>2921.20379922117</v>
      </c>
      <c r="BL14" s="12">
        <f t="shared" si="6"/>
        <v>3037.075423772385</v>
      </c>
      <c r="BM14" s="12">
        <f t="shared" si="6"/>
        <v>3031.5307820299504</v>
      </c>
      <c r="BN14" s="12">
        <f t="shared" si="6"/>
        <v>2795.905031583533</v>
      </c>
      <c r="BO14" s="12">
        <f t="shared" si="6"/>
        <v>2979.9096138044374</v>
      </c>
      <c r="BP14" s="12">
        <f t="shared" si="6"/>
        <v>3017.440856501468</v>
      </c>
      <c r="BQ14" s="12">
        <f t="shared" si="6"/>
        <v>2982.436149312377</v>
      </c>
      <c r="BR14" s="12">
        <f t="shared" si="6"/>
        <v>2947.011610691187</v>
      </c>
      <c r="BS14" s="12">
        <f t="shared" si="6"/>
        <v>3065.495203304806</v>
      </c>
      <c r="BT14" s="12">
        <f t="shared" si="7"/>
        <v>3052.0376483263285</v>
      </c>
      <c r="BU14" s="12">
        <f t="shared" si="7"/>
        <v>3016.7316533653543</v>
      </c>
      <c r="BV14" s="12">
        <f t="shared" si="8"/>
        <v>2948.6365577760585</v>
      </c>
      <c r="BW14" s="13">
        <f t="shared" si="8"/>
        <v>3374.316520669762</v>
      </c>
      <c r="BX14" s="10"/>
    </row>
    <row r="15" spans="1:76" ht="13.5">
      <c r="A15" s="59" t="s">
        <v>19</v>
      </c>
      <c r="B15" s="12">
        <v>29436.909043</v>
      </c>
      <c r="C15" s="12">
        <v>34237.390052</v>
      </c>
      <c r="D15" s="12">
        <v>35485.125420000004</v>
      </c>
      <c r="E15" s="12">
        <v>38200.052058999994</v>
      </c>
      <c r="F15" s="12">
        <v>36334</v>
      </c>
      <c r="G15" s="12">
        <v>40719</v>
      </c>
      <c r="H15" s="12">
        <v>43145.54826699999</v>
      </c>
      <c r="I15" s="12">
        <v>46011</v>
      </c>
      <c r="J15" s="12">
        <v>44532.636097</v>
      </c>
      <c r="K15" s="12">
        <v>51046.920517</v>
      </c>
      <c r="L15" s="12">
        <v>51780</v>
      </c>
      <c r="M15" s="12">
        <v>53621</v>
      </c>
      <c r="N15" s="12">
        <v>51983.005051</v>
      </c>
      <c r="O15" s="12">
        <v>56680.153176999185</v>
      </c>
      <c r="P15" s="12">
        <v>65580.00000000007</v>
      </c>
      <c r="Q15" s="12">
        <v>69550.99999999924</v>
      </c>
      <c r="R15" s="12">
        <v>64644.19966299995</v>
      </c>
      <c r="S15" s="12">
        <v>81225.78839500039</v>
      </c>
      <c r="T15" s="12">
        <v>85345.87791300053</v>
      </c>
      <c r="U15" s="12">
        <v>82565.8935749999</v>
      </c>
      <c r="V15" s="12">
        <v>83125.511182</v>
      </c>
      <c r="W15" s="12">
        <v>94662.35014</v>
      </c>
      <c r="X15" s="12">
        <v>109217.741283</v>
      </c>
      <c r="Y15" s="13">
        <v>152131.789725</v>
      </c>
      <c r="AA15" s="30">
        <v>2143.954447</v>
      </c>
      <c r="AB15" s="12">
        <v>2224.1615250000004</v>
      </c>
      <c r="AC15" s="12">
        <v>2392.356399999998</v>
      </c>
      <c r="AD15" s="12">
        <v>2625.866057000003</v>
      </c>
      <c r="AE15" s="12">
        <v>4813.03692</v>
      </c>
      <c r="AF15" s="12">
        <v>4910.000627</v>
      </c>
      <c r="AG15" s="12">
        <v>5140.352644</v>
      </c>
      <c r="AH15" s="12">
        <v>5386.311952999999</v>
      </c>
      <c r="AI15" s="12">
        <v>4058.254445</v>
      </c>
      <c r="AJ15" s="12">
        <v>3926.4779839999997</v>
      </c>
      <c r="AK15" s="12">
        <v>5498.474857</v>
      </c>
      <c r="AL15" s="12">
        <v>5125.914637999999</v>
      </c>
      <c r="AM15" s="12">
        <v>3521.754583</v>
      </c>
      <c r="AN15" s="12">
        <v>3676.666937000031</v>
      </c>
      <c r="AO15" s="12">
        <v>4563.59890099999</v>
      </c>
      <c r="AP15" s="12">
        <v>5602.241061000095</v>
      </c>
      <c r="AQ15" s="12">
        <v>5486.749638000008</v>
      </c>
      <c r="AR15" s="12">
        <v>6889.655685999984</v>
      </c>
      <c r="AS15" s="12">
        <v>5757.54743200005</v>
      </c>
      <c r="AT15" s="12">
        <v>6114.58777999999</v>
      </c>
      <c r="AU15" s="12">
        <v>5752.857552</v>
      </c>
      <c r="AV15" s="12">
        <v>6169.311116</v>
      </c>
      <c r="AW15" s="12">
        <v>7076.752963</v>
      </c>
      <c r="AX15" s="13">
        <v>10409.274873</v>
      </c>
      <c r="AZ15" s="30">
        <f t="shared" si="5"/>
        <v>13730.193327657022</v>
      </c>
      <c r="BA15" s="12">
        <f t="shared" si="5"/>
        <v>15393.391921928871</v>
      </c>
      <c r="BB15" s="12">
        <f t="shared" si="5"/>
        <v>14832.708629868039</v>
      </c>
      <c r="BC15" s="12">
        <f t="shared" si="5"/>
        <v>14547.601145597942</v>
      </c>
      <c r="BD15" s="12">
        <f t="shared" si="5"/>
        <v>7549.079843750711</v>
      </c>
      <c r="BE15" s="12">
        <f t="shared" si="5"/>
        <v>8293.074297401712</v>
      </c>
      <c r="BF15" s="12">
        <f t="shared" si="5"/>
        <v>8393.49967892981</v>
      </c>
      <c r="BG15" s="12">
        <f t="shared" si="5"/>
        <v>8542.20854667977</v>
      </c>
      <c r="BH15" s="12">
        <f t="shared" si="5"/>
        <v>10973.34745776395</v>
      </c>
      <c r="BI15" s="12">
        <f t="shared" si="5"/>
        <v>13000.689351885083</v>
      </c>
      <c r="BJ15" s="12">
        <f t="shared" si="6"/>
        <v>9417.156820146209</v>
      </c>
      <c r="BK15" s="12">
        <f t="shared" si="6"/>
        <v>10460.767255562714</v>
      </c>
      <c r="BL15" s="12">
        <f t="shared" si="6"/>
        <v>14760.541606711951</v>
      </c>
      <c r="BM15" s="12">
        <f t="shared" si="6"/>
        <v>15416.178334403943</v>
      </c>
      <c r="BN15" s="12">
        <f t="shared" si="6"/>
        <v>14370.237486390395</v>
      </c>
      <c r="BO15" s="12">
        <f t="shared" si="6"/>
        <v>12414.853135145742</v>
      </c>
      <c r="BP15" s="12">
        <f t="shared" si="6"/>
        <v>11781.875231792716</v>
      </c>
      <c r="BQ15" s="12">
        <f t="shared" si="6"/>
        <v>11789.527967276212</v>
      </c>
      <c r="BR15" s="12">
        <f t="shared" si="6"/>
        <v>14823.304353283143</v>
      </c>
      <c r="BS15" s="12">
        <f t="shared" si="6"/>
        <v>13503.100543435166</v>
      </c>
      <c r="BT15" s="12">
        <f t="shared" si="7"/>
        <v>14449.429771314455</v>
      </c>
      <c r="BU15" s="12">
        <f t="shared" si="7"/>
        <v>15344.07138172929</v>
      </c>
      <c r="BV15" s="12">
        <f t="shared" si="8"/>
        <v>15433.312686486666</v>
      </c>
      <c r="BW15" s="13">
        <f t="shared" si="8"/>
        <v>14615.022811973737</v>
      </c>
      <c r="BX15" s="10"/>
    </row>
    <row r="16" spans="1:76" ht="13.5">
      <c r="A16" s="60" t="s">
        <v>22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15.810364</v>
      </c>
      <c r="Y16" s="15">
        <v>340.606126</v>
      </c>
      <c r="AA16" s="31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>
        <v>0.41096</v>
      </c>
      <c r="AX16" s="15">
        <v>8.72066</v>
      </c>
      <c r="AZ16" s="30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>
        <f>X16/AW16*1000</f>
        <v>38471.78314191162</v>
      </c>
      <c r="BW16" s="13">
        <f>Y16/AX16*1000</f>
        <v>39057.37937266216</v>
      </c>
      <c r="BX16" s="10"/>
    </row>
    <row r="17" spans="1:86" ht="13.5">
      <c r="A17" s="49" t="s">
        <v>20</v>
      </c>
      <c r="B17" s="2">
        <f aca="true" t="shared" si="9" ref="B17:Y17">SUM(B8:B16)</f>
        <v>957206.9831109998</v>
      </c>
      <c r="C17" s="2">
        <f t="shared" si="9"/>
        <v>1008030.179179</v>
      </c>
      <c r="D17" s="2">
        <f t="shared" si="9"/>
        <v>1080852.979969</v>
      </c>
      <c r="E17" s="2">
        <f t="shared" si="9"/>
        <v>1140720.4727139997</v>
      </c>
      <c r="F17" s="2">
        <f t="shared" si="9"/>
        <v>1083450</v>
      </c>
      <c r="G17" s="2">
        <f t="shared" si="9"/>
        <v>1185106</v>
      </c>
      <c r="H17" s="2">
        <f t="shared" si="9"/>
        <v>1282783.16884</v>
      </c>
      <c r="I17" s="2">
        <f t="shared" si="9"/>
        <v>1364498.3265139998</v>
      </c>
      <c r="J17" s="2">
        <f t="shared" si="9"/>
        <v>1252878.55878</v>
      </c>
      <c r="K17" s="2">
        <f t="shared" si="9"/>
        <v>1297686.9388669997</v>
      </c>
      <c r="L17" s="2">
        <f t="shared" si="9"/>
        <v>1372620</v>
      </c>
      <c r="M17" s="2">
        <f t="shared" si="9"/>
        <v>1439465</v>
      </c>
      <c r="N17" s="2">
        <f t="shared" si="9"/>
        <v>1314696.005051</v>
      </c>
      <c r="O17" s="2">
        <f t="shared" si="9"/>
        <v>1335418.1531769992</v>
      </c>
      <c r="P17" s="2">
        <f t="shared" si="9"/>
        <v>1395914</v>
      </c>
      <c r="Q17" s="2">
        <f t="shared" si="9"/>
        <v>1449365.9999999993</v>
      </c>
      <c r="R17" s="2">
        <f t="shared" si="9"/>
        <v>1346076.199663</v>
      </c>
      <c r="S17" s="2">
        <f t="shared" si="9"/>
        <v>1421170.7883950004</v>
      </c>
      <c r="T17" s="2">
        <f t="shared" si="9"/>
        <v>1446630.8779130005</v>
      </c>
      <c r="U17" s="2">
        <f t="shared" si="9"/>
        <v>1523510.008149</v>
      </c>
      <c r="V17" s="2">
        <f t="shared" si="9"/>
        <v>1408169.2931959997</v>
      </c>
      <c r="W17" s="2">
        <f t="shared" si="9"/>
        <v>1503774.8241850003</v>
      </c>
      <c r="X17" s="2">
        <f>SUM(X8:X16)</f>
        <v>1569582.5009839998</v>
      </c>
      <c r="Y17" s="3">
        <f t="shared" si="9"/>
        <v>1722297.496964</v>
      </c>
      <c r="Z17" s="16"/>
      <c r="AA17" s="33">
        <f aca="true" t="shared" si="10" ref="AA17:AV17">SUM(AA8:AA15)</f>
        <v>135241.684897</v>
      </c>
      <c r="AB17" s="34">
        <f t="shared" si="10"/>
        <v>140528.433657</v>
      </c>
      <c r="AC17" s="34">
        <f t="shared" si="10"/>
        <v>147874.99361300003</v>
      </c>
      <c r="AD17" s="34">
        <f t="shared" si="10"/>
        <v>150874.85082700002</v>
      </c>
      <c r="AE17" s="34">
        <f t="shared" si="10"/>
        <v>149699.67203000002</v>
      </c>
      <c r="AF17" s="34">
        <f t="shared" si="10"/>
        <v>149069.030358</v>
      </c>
      <c r="AG17" s="34">
        <f t="shared" si="10"/>
        <v>161891.31753099998</v>
      </c>
      <c r="AH17" s="34">
        <f t="shared" si="10"/>
        <v>160284.613531</v>
      </c>
      <c r="AI17" s="34">
        <f t="shared" si="10"/>
        <v>145610.347026</v>
      </c>
      <c r="AJ17" s="34">
        <f t="shared" si="10"/>
        <v>146696.09014000001</v>
      </c>
      <c r="AK17" s="34">
        <f t="shared" si="10"/>
        <v>153291.18143399997</v>
      </c>
      <c r="AL17" s="34">
        <f t="shared" si="10"/>
        <v>152503.49080200001</v>
      </c>
      <c r="AM17" s="34">
        <f t="shared" si="10"/>
        <v>141033.208238</v>
      </c>
      <c r="AN17" s="34">
        <f t="shared" si="10"/>
        <v>140640.66693700003</v>
      </c>
      <c r="AO17" s="34">
        <f t="shared" si="10"/>
        <v>151638.598901</v>
      </c>
      <c r="AP17" s="34">
        <f t="shared" si="10"/>
        <v>149455.2410610001</v>
      </c>
      <c r="AQ17" s="34">
        <f t="shared" si="10"/>
        <v>142818.749638</v>
      </c>
      <c r="AR17" s="34">
        <f t="shared" si="10"/>
        <v>149672.65568599998</v>
      </c>
      <c r="AS17" s="34">
        <f t="shared" si="10"/>
        <v>150726.54743200005</v>
      </c>
      <c r="AT17" s="34">
        <f t="shared" si="10"/>
        <v>151509.641643</v>
      </c>
      <c r="AU17" s="34">
        <f t="shared" si="10"/>
        <v>147595.992598</v>
      </c>
      <c r="AV17" s="34">
        <f t="shared" si="10"/>
        <v>157197.0638710001</v>
      </c>
      <c r="AW17" s="34">
        <f>SUM(AW8:AW16)</f>
        <v>164159.11520200002</v>
      </c>
      <c r="AX17" s="35">
        <f>SUM(AX8:AX16)</f>
        <v>166778.220545</v>
      </c>
      <c r="AY17" s="16"/>
      <c r="AZ17" s="25">
        <f aca="true" t="shared" si="11" ref="AZ17:BU17">B17/AA17*1000</f>
        <v>7077.751093089443</v>
      </c>
      <c r="BA17" s="2">
        <f t="shared" si="11"/>
        <v>7173.140359903158</v>
      </c>
      <c r="BB17" s="2">
        <f t="shared" si="11"/>
        <v>7309.234330705524</v>
      </c>
      <c r="BC17" s="2">
        <f t="shared" si="11"/>
        <v>7560.70654891319</v>
      </c>
      <c r="BD17" s="2">
        <f t="shared" si="11"/>
        <v>7237.490806144687</v>
      </c>
      <c r="BE17" s="2">
        <f t="shared" si="11"/>
        <v>7950.048357823773</v>
      </c>
      <c r="BF17" s="2">
        <f t="shared" si="11"/>
        <v>7923.730490329504</v>
      </c>
      <c r="BG17" s="2">
        <f t="shared" si="11"/>
        <v>8512.971372951513</v>
      </c>
      <c r="BH17" s="2">
        <f t="shared" si="11"/>
        <v>8604.323692438475</v>
      </c>
      <c r="BI17" s="2">
        <f t="shared" si="11"/>
        <v>8846.090837380512</v>
      </c>
      <c r="BJ17" s="2">
        <f t="shared" si="11"/>
        <v>8954.331143902014</v>
      </c>
      <c r="BK17" s="2">
        <f t="shared" si="11"/>
        <v>9438.898692941408</v>
      </c>
      <c r="BL17" s="2">
        <f t="shared" si="11"/>
        <v>9321.889656175093</v>
      </c>
      <c r="BM17" s="2">
        <f t="shared" si="11"/>
        <v>9495.249007708415</v>
      </c>
      <c r="BN17" s="2">
        <f t="shared" si="11"/>
        <v>9205.53216738271</v>
      </c>
      <c r="BO17" s="2">
        <f t="shared" si="11"/>
        <v>9697.659243735996</v>
      </c>
      <c r="BP17" s="2">
        <f t="shared" si="11"/>
        <v>9425.0664081213</v>
      </c>
      <c r="BQ17" s="2">
        <f t="shared" si="11"/>
        <v>9495.193239415028</v>
      </c>
      <c r="BR17" s="2">
        <f t="shared" si="11"/>
        <v>9597.717870938726</v>
      </c>
      <c r="BS17" s="2">
        <f t="shared" si="11"/>
        <v>10055.531724765244</v>
      </c>
      <c r="BT17" s="2">
        <f t="shared" si="11"/>
        <v>9540.701399877173</v>
      </c>
      <c r="BU17" s="2">
        <f t="shared" si="11"/>
        <v>9566.176283159053</v>
      </c>
      <c r="BV17" s="2">
        <f>X17/AW17*1000</f>
        <v>9561.348445699206</v>
      </c>
      <c r="BW17" s="3">
        <f>Y17/AX17*1000</f>
        <v>10326.872965401924</v>
      </c>
      <c r="BX17" s="10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7:70" ht="13.5">
      <c r="G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AA18" s="17"/>
      <c r="AB18" s="17"/>
      <c r="AC18" s="17"/>
      <c r="AD18" s="17"/>
      <c r="AE18" s="17"/>
      <c r="AF18" s="17"/>
      <c r="AG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5" ht="13.5">
      <c r="A19" s="45" t="s">
        <v>24</v>
      </c>
      <c r="B19" s="63" t="s">
        <v>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20"/>
      <c r="U19" s="20"/>
      <c r="V19" s="20"/>
      <c r="W19" s="20"/>
      <c r="X19" s="55"/>
      <c r="Y19" s="21"/>
      <c r="AA19" s="62" t="s">
        <v>2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20"/>
      <c r="AT19" s="20"/>
      <c r="AU19" s="20"/>
      <c r="AV19" s="20"/>
      <c r="AW19" s="55"/>
      <c r="AX19" s="21"/>
      <c r="AZ19" s="64" t="s">
        <v>21</v>
      </c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56"/>
      <c r="BW19" s="53"/>
    </row>
    <row r="20" spans="1:75" ht="13.5">
      <c r="A20" s="46" t="s">
        <v>53</v>
      </c>
      <c r="B20" s="22" t="s">
        <v>3</v>
      </c>
      <c r="C20" s="22" t="s">
        <v>4</v>
      </c>
      <c r="D20" s="22" t="s">
        <v>5</v>
      </c>
      <c r="E20" s="22" t="s">
        <v>6</v>
      </c>
      <c r="F20" s="22" t="s">
        <v>7</v>
      </c>
      <c r="G20" s="22" t="s">
        <v>8</v>
      </c>
      <c r="H20" s="22" t="s">
        <v>9</v>
      </c>
      <c r="I20" s="22" t="s">
        <v>10</v>
      </c>
      <c r="J20" s="22" t="s">
        <v>11</v>
      </c>
      <c r="K20" s="22" t="s">
        <v>12</v>
      </c>
      <c r="L20" s="22" t="s">
        <v>13</v>
      </c>
      <c r="M20" s="23" t="s">
        <v>27</v>
      </c>
      <c r="N20" s="23" t="str">
        <f aca="true" t="shared" si="12" ref="N20:Y20">+N7</f>
        <v>2017-T1</v>
      </c>
      <c r="O20" s="23" t="str">
        <f t="shared" si="12"/>
        <v>2017-T2</v>
      </c>
      <c r="P20" s="23" t="str">
        <f t="shared" si="12"/>
        <v>2017-T3</v>
      </c>
      <c r="Q20" s="23" t="str">
        <f t="shared" si="12"/>
        <v>2017-T4</v>
      </c>
      <c r="R20" s="23" t="str">
        <f t="shared" si="12"/>
        <v>2018-T1</v>
      </c>
      <c r="S20" s="23" t="str">
        <f t="shared" si="12"/>
        <v>2018-T2</v>
      </c>
      <c r="T20" s="23" t="str">
        <f t="shared" si="12"/>
        <v>2018-T3</v>
      </c>
      <c r="U20" s="23" t="str">
        <f t="shared" si="12"/>
        <v>2018-T4</v>
      </c>
      <c r="V20" s="23" t="str">
        <f t="shared" si="12"/>
        <v>2019-T1</v>
      </c>
      <c r="W20" s="23" t="str">
        <f t="shared" si="12"/>
        <v>2019-T2</v>
      </c>
      <c r="X20" s="23" t="str">
        <f>+X7</f>
        <v>2019-T3*</v>
      </c>
      <c r="Y20" s="24" t="str">
        <f t="shared" si="12"/>
        <v>2019-T4**</v>
      </c>
      <c r="AA20" s="32" t="s">
        <v>3</v>
      </c>
      <c r="AB20" s="22" t="s">
        <v>4</v>
      </c>
      <c r="AC20" s="22" t="s">
        <v>5</v>
      </c>
      <c r="AD20" s="22" t="s">
        <v>6</v>
      </c>
      <c r="AE20" s="22" t="s">
        <v>7</v>
      </c>
      <c r="AF20" s="22" t="s">
        <v>8</v>
      </c>
      <c r="AG20" s="22" t="s">
        <v>9</v>
      </c>
      <c r="AH20" s="22" t="s">
        <v>10</v>
      </c>
      <c r="AI20" s="22" t="s">
        <v>11</v>
      </c>
      <c r="AJ20" s="22" t="s">
        <v>12</v>
      </c>
      <c r="AK20" s="22" t="s">
        <v>13</v>
      </c>
      <c r="AL20" s="22" t="s">
        <v>27</v>
      </c>
      <c r="AM20" s="22" t="str">
        <f aca="true" t="shared" si="13" ref="AM20:AX20">+AM7</f>
        <v>2017-T1</v>
      </c>
      <c r="AN20" s="22" t="str">
        <f t="shared" si="13"/>
        <v>2017-T2</v>
      </c>
      <c r="AO20" s="22" t="str">
        <f t="shared" si="13"/>
        <v>2017-T3</v>
      </c>
      <c r="AP20" s="22" t="str">
        <f t="shared" si="13"/>
        <v>2017-T4</v>
      </c>
      <c r="AQ20" s="22" t="str">
        <f t="shared" si="13"/>
        <v>2018-T1</v>
      </c>
      <c r="AR20" s="22" t="str">
        <f t="shared" si="13"/>
        <v>2018-T2</v>
      </c>
      <c r="AS20" s="22" t="str">
        <f t="shared" si="13"/>
        <v>2018-T3</v>
      </c>
      <c r="AT20" s="22" t="str">
        <f t="shared" si="13"/>
        <v>2018-T4</v>
      </c>
      <c r="AU20" s="22" t="str">
        <f t="shared" si="13"/>
        <v>2019-T1</v>
      </c>
      <c r="AV20" s="22" t="str">
        <f t="shared" si="13"/>
        <v>2019-T2</v>
      </c>
      <c r="AW20" s="22" t="str">
        <f>+AW7</f>
        <v>2019-T3</v>
      </c>
      <c r="AX20" s="37" t="str">
        <f t="shared" si="13"/>
        <v>2019-T4</v>
      </c>
      <c r="AZ20" s="32" t="s">
        <v>3</v>
      </c>
      <c r="BA20" s="22" t="s">
        <v>4</v>
      </c>
      <c r="BB20" s="22" t="s">
        <v>5</v>
      </c>
      <c r="BC20" s="22" t="s">
        <v>6</v>
      </c>
      <c r="BD20" s="22" t="s">
        <v>7</v>
      </c>
      <c r="BE20" s="22" t="s">
        <v>8</v>
      </c>
      <c r="BF20" s="22" t="s">
        <v>9</v>
      </c>
      <c r="BG20" s="22" t="s">
        <v>10</v>
      </c>
      <c r="BH20" s="22" t="s">
        <v>11</v>
      </c>
      <c r="BI20" s="22" t="s">
        <v>12</v>
      </c>
      <c r="BJ20" s="22" t="s">
        <v>13</v>
      </c>
      <c r="BK20" s="23" t="s">
        <v>27</v>
      </c>
      <c r="BL20" s="23" t="str">
        <f aca="true" t="shared" si="14" ref="BL20:BW20">+BL7</f>
        <v>2017-T1</v>
      </c>
      <c r="BM20" s="23" t="str">
        <f t="shared" si="14"/>
        <v>2017-T2</v>
      </c>
      <c r="BN20" s="23" t="str">
        <f t="shared" si="14"/>
        <v>2017-T3</v>
      </c>
      <c r="BO20" s="23" t="str">
        <f t="shared" si="14"/>
        <v>2017-T4</v>
      </c>
      <c r="BP20" s="23" t="str">
        <f t="shared" si="14"/>
        <v>2018-T1</v>
      </c>
      <c r="BQ20" s="23" t="str">
        <f t="shared" si="14"/>
        <v>2018-T2</v>
      </c>
      <c r="BR20" s="23" t="str">
        <f t="shared" si="14"/>
        <v>2018-T3</v>
      </c>
      <c r="BS20" s="23" t="str">
        <f t="shared" si="14"/>
        <v>2018-T4</v>
      </c>
      <c r="BT20" s="23" t="str">
        <f t="shared" si="14"/>
        <v>2019-T1</v>
      </c>
      <c r="BU20" s="23" t="str">
        <f t="shared" si="14"/>
        <v>2019-T2</v>
      </c>
      <c r="BV20" s="23" t="str">
        <f>+BV7</f>
        <v>2019-T3</v>
      </c>
      <c r="BW20" s="24" t="str">
        <f t="shared" si="14"/>
        <v>2019-T4</v>
      </c>
    </row>
    <row r="21" spans="1:76" ht="13.5">
      <c r="A21" s="59" t="s">
        <v>22</v>
      </c>
      <c r="B21" s="12">
        <v>162709.36170399998</v>
      </c>
      <c r="C21" s="12">
        <v>192773.105881</v>
      </c>
      <c r="D21" s="12">
        <v>196841.779798</v>
      </c>
      <c r="E21" s="12">
        <v>185402.3253400001</v>
      </c>
      <c r="F21" s="12">
        <v>207983</v>
      </c>
      <c r="G21" s="12">
        <v>226606</v>
      </c>
      <c r="H21" s="12">
        <v>236982</v>
      </c>
      <c r="I21" s="12">
        <v>224832</v>
      </c>
      <c r="J21" s="12">
        <v>244966.903017</v>
      </c>
      <c r="K21" s="12">
        <v>250697.00758099998</v>
      </c>
      <c r="L21" s="12">
        <v>243518</v>
      </c>
      <c r="M21" s="12">
        <v>241718</v>
      </c>
      <c r="N21" s="12">
        <v>233204.8</v>
      </c>
      <c r="O21" s="12">
        <v>259095</v>
      </c>
      <c r="P21" s="12">
        <v>244625</v>
      </c>
      <c r="Q21" s="12">
        <v>241321</v>
      </c>
      <c r="R21" s="12">
        <v>248783</v>
      </c>
      <c r="S21" s="12">
        <v>263046</v>
      </c>
      <c r="T21" s="12">
        <v>238885</v>
      </c>
      <c r="U21" s="12">
        <v>243881.720454</v>
      </c>
      <c r="V21" s="12">
        <v>258451.478364</v>
      </c>
      <c r="W21" s="12">
        <v>279911.538605</v>
      </c>
      <c r="X21" s="12">
        <v>256587.793006</v>
      </c>
      <c r="Y21" s="13">
        <v>246648.728264</v>
      </c>
      <c r="AA21" s="36">
        <v>35220.43294811128</v>
      </c>
      <c r="AB21" s="7">
        <v>37910.60103005299</v>
      </c>
      <c r="AC21" s="7">
        <v>37408.601504209</v>
      </c>
      <c r="AD21" s="7">
        <v>38170.26248616801</v>
      </c>
      <c r="AE21" s="7">
        <v>36435.862966</v>
      </c>
      <c r="AF21" s="7">
        <v>36173.871439999995</v>
      </c>
      <c r="AG21" s="7">
        <v>37337.55893809482</v>
      </c>
      <c r="AH21" s="7">
        <v>33904.387372000005</v>
      </c>
      <c r="AI21" s="7">
        <v>32334.975698000002</v>
      </c>
      <c r="AJ21" s="7">
        <v>34632.06859</v>
      </c>
      <c r="AK21" s="7">
        <v>33890.400926</v>
      </c>
      <c r="AL21" s="7">
        <v>41377.934945</v>
      </c>
      <c r="AM21" s="38">
        <v>31823.137834</v>
      </c>
      <c r="AN21" s="38">
        <v>34411.784695</v>
      </c>
      <c r="AO21" s="38">
        <v>31423</v>
      </c>
      <c r="AP21" s="38">
        <v>33733</v>
      </c>
      <c r="AQ21" s="38">
        <v>32186</v>
      </c>
      <c r="AR21" s="38">
        <v>31863</v>
      </c>
      <c r="AS21" s="38">
        <v>28898</v>
      </c>
      <c r="AT21" s="38">
        <v>31913.062221</v>
      </c>
      <c r="AU21" s="38">
        <v>30646.078188</v>
      </c>
      <c r="AV21" s="38">
        <v>31862.052342</v>
      </c>
      <c r="AW21" s="38">
        <v>29372.841852</v>
      </c>
      <c r="AX21" s="39">
        <v>31866.137585</v>
      </c>
      <c r="AZ21" s="36">
        <f aca="true" t="shared" si="15" ref="AZ21:BI26">B21/AA21*1000</f>
        <v>4619.743372936742</v>
      </c>
      <c r="BA21" s="7">
        <f t="shared" si="15"/>
        <v>5084.939321541813</v>
      </c>
      <c r="BB21" s="7">
        <f t="shared" si="15"/>
        <v>5261.939016240757</v>
      </c>
      <c r="BC21" s="7">
        <f t="shared" si="15"/>
        <v>4857.2452287218475</v>
      </c>
      <c r="BD21" s="7">
        <f t="shared" si="15"/>
        <v>5708.194703500741</v>
      </c>
      <c r="BE21" s="7">
        <f t="shared" si="15"/>
        <v>6264.355762303777</v>
      </c>
      <c r="BF21" s="7">
        <f t="shared" si="15"/>
        <v>6347.013750762684</v>
      </c>
      <c r="BG21" s="7">
        <f t="shared" si="15"/>
        <v>6631.354152875149</v>
      </c>
      <c r="BH21" s="7">
        <f t="shared" si="15"/>
        <v>7575.911152831075</v>
      </c>
      <c r="BI21" s="7">
        <f t="shared" si="15"/>
        <v>7238.8689959279145</v>
      </c>
      <c r="BJ21" s="7">
        <f aca="true" t="shared" si="16" ref="BJ21:BS26">L21/AK21*1000</f>
        <v>7185.456452159529</v>
      </c>
      <c r="BK21" s="7">
        <f t="shared" si="16"/>
        <v>5841.712505017329</v>
      </c>
      <c r="BL21" s="7">
        <f t="shared" si="16"/>
        <v>7328.15227764381</v>
      </c>
      <c r="BM21" s="7">
        <f t="shared" si="16"/>
        <v>7529.252036661912</v>
      </c>
      <c r="BN21" s="7">
        <f t="shared" si="16"/>
        <v>7784.902778219775</v>
      </c>
      <c r="BO21" s="7">
        <f t="shared" si="16"/>
        <v>7153.855275249755</v>
      </c>
      <c r="BP21" s="7">
        <f t="shared" si="16"/>
        <v>7729.540794134095</v>
      </c>
      <c r="BQ21" s="7">
        <f t="shared" si="16"/>
        <v>8255.531494209585</v>
      </c>
      <c r="BR21" s="7">
        <f t="shared" si="16"/>
        <v>8266.489030382725</v>
      </c>
      <c r="BS21" s="7">
        <f t="shared" si="16"/>
        <v>7642.065771222563</v>
      </c>
      <c r="BT21" s="7">
        <f aca="true" t="shared" si="17" ref="BT21:BU26">V21/AU21*1000</f>
        <v>8433.42749367523</v>
      </c>
      <c r="BU21" s="7">
        <f t="shared" si="17"/>
        <v>8785.106985591932</v>
      </c>
      <c r="BV21" s="7">
        <f aca="true" t="shared" si="18" ref="BV21:BW26">X21/AW21*1000</f>
        <v>8735.54538232496</v>
      </c>
      <c r="BW21" s="8">
        <f t="shared" si="18"/>
        <v>7740.151363060149</v>
      </c>
      <c r="BX21" s="11"/>
    </row>
    <row r="22" spans="1:75" ht="13.5">
      <c r="A22" s="59" t="s">
        <v>15</v>
      </c>
      <c r="B22" s="12">
        <v>129541.41090387576</v>
      </c>
      <c r="C22" s="12">
        <v>125174.42624212422</v>
      </c>
      <c r="D22" s="12">
        <v>131667.86207100007</v>
      </c>
      <c r="E22" s="12">
        <v>155260.83360500002</v>
      </c>
      <c r="F22" s="12">
        <v>165287</v>
      </c>
      <c r="G22" s="12">
        <v>176298.23411199998</v>
      </c>
      <c r="H22" s="12">
        <v>212326.24981600008</v>
      </c>
      <c r="I22" s="12">
        <v>227523</v>
      </c>
      <c r="J22" s="12">
        <v>224847.57325999998</v>
      </c>
      <c r="K22" s="12">
        <v>206755.07004800002</v>
      </c>
      <c r="L22" s="12">
        <v>221494</v>
      </c>
      <c r="M22" s="12">
        <v>229825</v>
      </c>
      <c r="N22" s="12">
        <v>199195.4</v>
      </c>
      <c r="O22" s="12">
        <v>213607</v>
      </c>
      <c r="P22" s="12">
        <v>236788</v>
      </c>
      <c r="Q22" s="12">
        <v>241846</v>
      </c>
      <c r="R22" s="12">
        <v>212643</v>
      </c>
      <c r="S22" s="12">
        <v>220557</v>
      </c>
      <c r="T22" s="12">
        <v>233551</v>
      </c>
      <c r="U22" s="12">
        <v>258389.837541</v>
      </c>
      <c r="V22" s="12">
        <v>238462.576154</v>
      </c>
      <c r="W22" s="12">
        <v>251235.190956</v>
      </c>
      <c r="X22" s="12">
        <v>272958.415625</v>
      </c>
      <c r="Y22" s="13">
        <v>286486.372847</v>
      </c>
      <c r="AA22" s="30">
        <v>24915.527369</v>
      </c>
      <c r="AB22" s="12">
        <v>25526.576884</v>
      </c>
      <c r="AC22" s="12">
        <v>26670.942197000004</v>
      </c>
      <c r="AD22" s="12">
        <v>28031.990373</v>
      </c>
      <c r="AE22" s="12">
        <v>25773.40801</v>
      </c>
      <c r="AF22" s="12">
        <v>28068.36726</v>
      </c>
      <c r="AG22" s="12">
        <v>28595.378933999986</v>
      </c>
      <c r="AH22" s="12">
        <v>29297.809095000008</v>
      </c>
      <c r="AI22" s="12">
        <v>25791.573689000004</v>
      </c>
      <c r="AJ22" s="12">
        <v>25755.749023000004</v>
      </c>
      <c r="AK22" s="12">
        <v>28517.821304</v>
      </c>
      <c r="AL22" s="12">
        <v>28402.410919</v>
      </c>
      <c r="AM22" s="40">
        <v>25898.317554</v>
      </c>
      <c r="AN22" s="40">
        <v>28321</v>
      </c>
      <c r="AO22" s="40">
        <v>31125</v>
      </c>
      <c r="AP22" s="40">
        <v>31058</v>
      </c>
      <c r="AQ22" s="40">
        <v>28753</v>
      </c>
      <c r="AR22" s="40">
        <v>29687</v>
      </c>
      <c r="AS22" s="40">
        <v>29387</v>
      </c>
      <c r="AT22" s="40">
        <v>30828.821042</v>
      </c>
      <c r="AU22" s="40">
        <v>29538.603749</v>
      </c>
      <c r="AV22" s="40">
        <v>29177.546171</v>
      </c>
      <c r="AW22" s="40">
        <v>30416.322048</v>
      </c>
      <c r="AX22" s="41">
        <v>31594.281266</v>
      </c>
      <c r="AZ22" s="30">
        <f t="shared" si="15"/>
        <v>5199.224121784061</v>
      </c>
      <c r="BA22" s="12">
        <f t="shared" si="15"/>
        <v>4903.690252357466</v>
      </c>
      <c r="BB22" s="12">
        <f t="shared" si="15"/>
        <v>4936.7533062184175</v>
      </c>
      <c r="BC22" s="12">
        <f t="shared" si="15"/>
        <v>5538.701731095947</v>
      </c>
      <c r="BD22" s="12">
        <f t="shared" si="15"/>
        <v>6413.082815274922</v>
      </c>
      <c r="BE22" s="12">
        <f t="shared" si="15"/>
        <v>6281.029191293259</v>
      </c>
      <c r="BF22" s="12">
        <f t="shared" si="15"/>
        <v>7425.194480061377</v>
      </c>
      <c r="BG22" s="12">
        <f t="shared" si="15"/>
        <v>7765.870794715134</v>
      </c>
      <c r="BH22" s="12">
        <f t="shared" si="15"/>
        <v>8717.869486028938</v>
      </c>
      <c r="BI22" s="12">
        <f t="shared" si="15"/>
        <v>8027.530857804477</v>
      </c>
      <c r="BJ22" s="12">
        <f t="shared" si="16"/>
        <v>7766.862609835224</v>
      </c>
      <c r="BK22" s="12">
        <f t="shared" si="16"/>
        <v>8091.742657179038</v>
      </c>
      <c r="BL22" s="12">
        <f t="shared" si="16"/>
        <v>7691.44171565053</v>
      </c>
      <c r="BM22" s="12">
        <f t="shared" si="16"/>
        <v>7542.353730447371</v>
      </c>
      <c r="BN22" s="12">
        <f t="shared" si="16"/>
        <v>7607.646586345382</v>
      </c>
      <c r="BO22" s="12">
        <f t="shared" si="16"/>
        <v>7786.914804559212</v>
      </c>
      <c r="BP22" s="12">
        <f t="shared" si="16"/>
        <v>7395.506555837652</v>
      </c>
      <c r="BQ22" s="12">
        <f t="shared" si="16"/>
        <v>7429.413548017651</v>
      </c>
      <c r="BR22" s="12">
        <f t="shared" si="16"/>
        <v>7947.425732466737</v>
      </c>
      <c r="BS22" s="12">
        <f t="shared" si="16"/>
        <v>8381.43752526182</v>
      </c>
      <c r="BT22" s="12">
        <f t="shared" si="17"/>
        <v>8072.912930492624</v>
      </c>
      <c r="BU22" s="12">
        <f t="shared" si="17"/>
        <v>8610.566134780258</v>
      </c>
      <c r="BV22" s="12">
        <f t="shared" si="18"/>
        <v>8974.076983872155</v>
      </c>
      <c r="BW22" s="13">
        <f t="shared" si="18"/>
        <v>9067.665456131157</v>
      </c>
    </row>
    <row r="23" spans="1:75" ht="13.5">
      <c r="A23" s="59" t="s">
        <v>16</v>
      </c>
      <c r="B23" s="12">
        <v>70912.006674</v>
      </c>
      <c r="C23" s="12">
        <v>69401.11119299999</v>
      </c>
      <c r="D23" s="12">
        <v>89569.435141</v>
      </c>
      <c r="E23" s="12">
        <v>114691.16842900004</v>
      </c>
      <c r="F23" s="12">
        <v>94552</v>
      </c>
      <c r="G23" s="12">
        <v>91927</v>
      </c>
      <c r="H23" s="12">
        <v>126753.99069299997</v>
      </c>
      <c r="I23" s="12">
        <v>158894</v>
      </c>
      <c r="J23" s="12">
        <v>109268.70112499999</v>
      </c>
      <c r="K23" s="12">
        <v>119197.34822700001</v>
      </c>
      <c r="L23" s="12">
        <v>148435</v>
      </c>
      <c r="M23" s="12">
        <v>152750</v>
      </c>
      <c r="N23" s="12">
        <v>101953</v>
      </c>
      <c r="O23" s="12">
        <v>115399</v>
      </c>
      <c r="P23" s="12">
        <v>153548</v>
      </c>
      <c r="Q23" s="12">
        <v>173445</v>
      </c>
      <c r="R23" s="12">
        <v>118052</v>
      </c>
      <c r="S23" s="12">
        <v>125975</v>
      </c>
      <c r="T23" s="12">
        <v>166233</v>
      </c>
      <c r="U23" s="12">
        <v>187142.673156</v>
      </c>
      <c r="V23" s="12">
        <v>139992.907739</v>
      </c>
      <c r="W23" s="12">
        <v>142407.209394</v>
      </c>
      <c r="X23" s="12">
        <v>182398.454753</v>
      </c>
      <c r="Y23" s="13">
        <v>200953.254234</v>
      </c>
      <c r="AA23" s="30">
        <v>7589.125631</v>
      </c>
      <c r="AB23" s="12">
        <v>7791.3162870000015</v>
      </c>
      <c r="AC23" s="12">
        <v>9722.343088999996</v>
      </c>
      <c r="AD23" s="12">
        <v>12108.976100000007</v>
      </c>
      <c r="AE23" s="12">
        <v>8260.109744</v>
      </c>
      <c r="AF23" s="12">
        <v>8119.2982280000015</v>
      </c>
      <c r="AG23" s="12">
        <v>9779.892967000003</v>
      </c>
      <c r="AH23" s="12">
        <v>12338.492934999998</v>
      </c>
      <c r="AI23" s="12">
        <v>7441.504462000001</v>
      </c>
      <c r="AJ23" s="12">
        <v>8438.065677</v>
      </c>
      <c r="AK23" s="12">
        <v>10604.468022</v>
      </c>
      <c r="AL23" s="12">
        <v>11910.627907999999</v>
      </c>
      <c r="AM23" s="40">
        <v>7638.125987</v>
      </c>
      <c r="AN23" s="40">
        <v>8504</v>
      </c>
      <c r="AO23" s="40">
        <v>11189</v>
      </c>
      <c r="AP23" s="40">
        <v>13185</v>
      </c>
      <c r="AQ23" s="40">
        <v>8556</v>
      </c>
      <c r="AR23" s="40">
        <v>8993</v>
      </c>
      <c r="AS23" s="40">
        <v>11692</v>
      </c>
      <c r="AT23" s="40">
        <v>13393.601625</v>
      </c>
      <c r="AU23" s="40">
        <v>9273.91516699999</v>
      </c>
      <c r="AV23" s="40">
        <v>9004.409441</v>
      </c>
      <c r="AW23" s="40">
        <v>11536.769797</v>
      </c>
      <c r="AX23" s="41">
        <v>13445.947584</v>
      </c>
      <c r="AZ23" s="30">
        <f t="shared" si="15"/>
        <v>9343.896796798199</v>
      </c>
      <c r="BA23" s="12">
        <f t="shared" si="15"/>
        <v>8907.495041472956</v>
      </c>
      <c r="BB23" s="12">
        <f t="shared" si="15"/>
        <v>9212.741653021912</v>
      </c>
      <c r="BC23" s="12">
        <f t="shared" si="15"/>
        <v>9471.582690546393</v>
      </c>
      <c r="BD23" s="12">
        <f t="shared" si="15"/>
        <v>11446.821280877162</v>
      </c>
      <c r="BE23" s="12">
        <f t="shared" si="15"/>
        <v>11322.037621796295</v>
      </c>
      <c r="BF23" s="12">
        <f t="shared" si="15"/>
        <v>12960.672588207472</v>
      </c>
      <c r="BG23" s="12">
        <f t="shared" si="15"/>
        <v>12877.909874168925</v>
      </c>
      <c r="BH23" s="12">
        <f t="shared" si="15"/>
        <v>14683.684150561217</v>
      </c>
      <c r="BI23" s="12">
        <f t="shared" si="15"/>
        <v>14126.146061164392</v>
      </c>
      <c r="BJ23" s="12">
        <f t="shared" si="16"/>
        <v>13997.401820822804</v>
      </c>
      <c r="BK23" s="12">
        <f t="shared" si="16"/>
        <v>12824.680712038915</v>
      </c>
      <c r="BL23" s="12">
        <f t="shared" si="16"/>
        <v>13347.907611568962</v>
      </c>
      <c r="BM23" s="12">
        <f t="shared" si="16"/>
        <v>13569.967074317969</v>
      </c>
      <c r="BN23" s="12">
        <f t="shared" si="16"/>
        <v>13723.120922334436</v>
      </c>
      <c r="BO23" s="12">
        <f t="shared" si="16"/>
        <v>13154.7212741752</v>
      </c>
      <c r="BP23" s="12">
        <f t="shared" si="16"/>
        <v>13797.568957456755</v>
      </c>
      <c r="BQ23" s="12">
        <f t="shared" si="16"/>
        <v>14008.117424663627</v>
      </c>
      <c r="BR23" s="12">
        <f t="shared" si="16"/>
        <v>14217.670201847417</v>
      </c>
      <c r="BS23" s="12">
        <f t="shared" si="16"/>
        <v>13972.542889933835</v>
      </c>
      <c r="BT23" s="12">
        <f t="shared" si="17"/>
        <v>15095.340556612635</v>
      </c>
      <c r="BU23" s="12">
        <f t="shared" si="17"/>
        <v>15815.274763670091</v>
      </c>
      <c r="BV23" s="12">
        <f t="shared" si="18"/>
        <v>15810.184129740592</v>
      </c>
      <c r="BW23" s="13">
        <f t="shared" si="18"/>
        <v>14945.26532835248</v>
      </c>
    </row>
    <row r="24" spans="1:75" ht="13.5">
      <c r="A24" s="59" t="s">
        <v>34</v>
      </c>
      <c r="B24" s="12">
        <v>61846.891535</v>
      </c>
      <c r="C24" s="12">
        <v>66392.010917</v>
      </c>
      <c r="D24" s="12">
        <v>61511.25014500003</v>
      </c>
      <c r="E24" s="12">
        <v>80456.998919</v>
      </c>
      <c r="F24" s="12">
        <v>81717</v>
      </c>
      <c r="G24" s="12">
        <v>85230</v>
      </c>
      <c r="H24" s="12">
        <v>90746.12362200001</v>
      </c>
      <c r="I24" s="12">
        <v>102208.60118</v>
      </c>
      <c r="J24" s="12">
        <v>113601.714857</v>
      </c>
      <c r="K24" s="12">
        <v>88169.59396700001</v>
      </c>
      <c r="L24" s="12">
        <v>82885</v>
      </c>
      <c r="M24" s="12">
        <v>102878</v>
      </c>
      <c r="N24" s="12">
        <v>104767</v>
      </c>
      <c r="O24" s="12">
        <v>106745</v>
      </c>
      <c r="P24" s="12">
        <v>104800</v>
      </c>
      <c r="Q24" s="12">
        <v>91407</v>
      </c>
      <c r="R24" s="12">
        <v>80828</v>
      </c>
      <c r="S24" s="12">
        <v>94977</v>
      </c>
      <c r="T24" s="12">
        <v>97103</v>
      </c>
      <c r="U24" s="12">
        <v>89846.9663929999</v>
      </c>
      <c r="V24" s="12">
        <v>97414.24088</v>
      </c>
      <c r="W24" s="12">
        <v>115839.77268</v>
      </c>
      <c r="X24" s="12">
        <v>153790.786084</v>
      </c>
      <c r="Y24" s="13">
        <v>182737.719995</v>
      </c>
      <c r="AA24" s="30">
        <v>2303.838597</v>
      </c>
      <c r="AB24" s="12">
        <v>2437.963143</v>
      </c>
      <c r="AC24" s="12">
        <v>2512.118445000001</v>
      </c>
      <c r="AD24" s="12">
        <v>2755.6355090000015</v>
      </c>
      <c r="AE24" s="12">
        <v>2318.716475</v>
      </c>
      <c r="AF24" s="12">
        <v>2500.0427059999993</v>
      </c>
      <c r="AG24" s="12">
        <v>2152.8338750000003</v>
      </c>
      <c r="AH24" s="12">
        <v>2785.5520350000006</v>
      </c>
      <c r="AI24" s="12">
        <v>2945.203474</v>
      </c>
      <c r="AJ24" s="12">
        <v>2626.85531</v>
      </c>
      <c r="AK24" s="12">
        <v>2729.2038549999997</v>
      </c>
      <c r="AL24" s="12">
        <v>3186.302135</v>
      </c>
      <c r="AM24" s="40">
        <v>3570.881271</v>
      </c>
      <c r="AN24" s="40">
        <v>3940</v>
      </c>
      <c r="AO24" s="40">
        <v>3562</v>
      </c>
      <c r="AP24" s="40">
        <v>3304</v>
      </c>
      <c r="AQ24" s="40">
        <v>2787</v>
      </c>
      <c r="AR24" s="40">
        <v>3604</v>
      </c>
      <c r="AS24" s="40">
        <v>3724</v>
      </c>
      <c r="AT24" s="40">
        <v>3049.676637</v>
      </c>
      <c r="AU24" s="40">
        <v>3885.545768</v>
      </c>
      <c r="AV24" s="40">
        <v>4131.955758</v>
      </c>
      <c r="AW24" s="40">
        <v>4812.319083</v>
      </c>
      <c r="AX24" s="41">
        <v>5578.214147</v>
      </c>
      <c r="AZ24" s="30">
        <f t="shared" si="15"/>
        <v>26845.149489003026</v>
      </c>
      <c r="BA24" s="12">
        <f t="shared" si="15"/>
        <v>27232.57367841184</v>
      </c>
      <c r="BB24" s="12">
        <f t="shared" si="15"/>
        <v>24485.80809054965</v>
      </c>
      <c r="BC24" s="12">
        <f t="shared" si="15"/>
        <v>29197.257277395594</v>
      </c>
      <c r="BD24" s="12">
        <f t="shared" si="15"/>
        <v>35242.34242567324</v>
      </c>
      <c r="BE24" s="12">
        <f t="shared" si="15"/>
        <v>34091.41763676737</v>
      </c>
      <c r="BF24" s="12">
        <f t="shared" si="15"/>
        <v>42151.93967161076</v>
      </c>
      <c r="BG24" s="12">
        <f t="shared" si="15"/>
        <v>36692.404197001466</v>
      </c>
      <c r="BH24" s="12">
        <f t="shared" si="15"/>
        <v>38571.77130879617</v>
      </c>
      <c r="BI24" s="12">
        <f t="shared" si="15"/>
        <v>33564.69373526325</v>
      </c>
      <c r="BJ24" s="12">
        <f t="shared" si="16"/>
        <v>30369.662510974285</v>
      </c>
      <c r="BK24" s="12">
        <f t="shared" si="16"/>
        <v>32287.58468003851</v>
      </c>
      <c r="BL24" s="12">
        <f t="shared" si="16"/>
        <v>29339.256068477665</v>
      </c>
      <c r="BM24" s="12">
        <f t="shared" si="16"/>
        <v>27092.63959390863</v>
      </c>
      <c r="BN24" s="12">
        <f t="shared" si="16"/>
        <v>29421.673217293654</v>
      </c>
      <c r="BO24" s="12">
        <f t="shared" si="16"/>
        <v>27665.556900726395</v>
      </c>
      <c r="BP24" s="12">
        <f t="shared" si="16"/>
        <v>29001.79404377467</v>
      </c>
      <c r="BQ24" s="12">
        <f t="shared" si="16"/>
        <v>26353.218645948946</v>
      </c>
      <c r="BR24" s="12">
        <f t="shared" si="16"/>
        <v>26074.919441460795</v>
      </c>
      <c r="BS24" s="12">
        <f t="shared" si="16"/>
        <v>29461.145258135737</v>
      </c>
      <c r="BT24" s="12">
        <f t="shared" si="17"/>
        <v>25070.928692249545</v>
      </c>
      <c r="BU24" s="12">
        <f t="shared" si="17"/>
        <v>28035.09511342643</v>
      </c>
      <c r="BV24" s="12">
        <f t="shared" si="18"/>
        <v>31957.728369941502</v>
      </c>
      <c r="BW24" s="13">
        <f t="shared" si="18"/>
        <v>32759.179762447366</v>
      </c>
    </row>
    <row r="25" spans="1:75" ht="13.5">
      <c r="A25" s="59" t="s">
        <v>33</v>
      </c>
      <c r="B25" s="12">
        <v>28937.258111999996</v>
      </c>
      <c r="C25" s="12">
        <v>27011.888747999998</v>
      </c>
      <c r="D25" s="12">
        <v>27672.469249</v>
      </c>
      <c r="E25" s="12">
        <v>31844.501135</v>
      </c>
      <c r="F25" s="12">
        <v>38694</v>
      </c>
      <c r="G25" s="12">
        <v>42954</v>
      </c>
      <c r="H25" s="12">
        <v>49391.383023</v>
      </c>
      <c r="I25" s="12">
        <v>48157</v>
      </c>
      <c r="J25" s="12">
        <v>56889.402371000004</v>
      </c>
      <c r="K25" s="12">
        <v>52299.100792</v>
      </c>
      <c r="L25" s="12">
        <v>52188</v>
      </c>
      <c r="M25" s="12">
        <v>49787</v>
      </c>
      <c r="N25" s="12">
        <v>51985</v>
      </c>
      <c r="O25" s="12">
        <v>51268</v>
      </c>
      <c r="P25" s="12">
        <v>55030</v>
      </c>
      <c r="Q25" s="12">
        <v>54068</v>
      </c>
      <c r="R25" s="12">
        <v>52029</v>
      </c>
      <c r="S25" s="12">
        <v>51813</v>
      </c>
      <c r="T25" s="12">
        <v>55963</v>
      </c>
      <c r="U25" s="12">
        <v>56465.69135</v>
      </c>
      <c r="V25" s="12">
        <v>58070.067935</v>
      </c>
      <c r="W25" s="12">
        <v>61998.216746</v>
      </c>
      <c r="X25" s="12">
        <v>65738.702187</v>
      </c>
      <c r="Y25" s="13">
        <v>65807.609545</v>
      </c>
      <c r="AA25" s="30">
        <v>2523.74456821882</v>
      </c>
      <c r="AB25" s="12">
        <v>2652.735532718778</v>
      </c>
      <c r="AC25" s="12">
        <v>2567.1305315914224</v>
      </c>
      <c r="AD25" s="12">
        <v>2279.988812450287</v>
      </c>
      <c r="AE25" s="12">
        <v>2372.5050861</v>
      </c>
      <c r="AF25" s="12">
        <v>2576.1239780000005</v>
      </c>
      <c r="AG25" s="12">
        <v>2755.7598989999997</v>
      </c>
      <c r="AH25" s="12">
        <v>2493.592786000001</v>
      </c>
      <c r="AI25" s="12">
        <v>2643.966397</v>
      </c>
      <c r="AJ25" s="12">
        <v>2776.24817</v>
      </c>
      <c r="AK25" s="12">
        <v>2804.3061049999997</v>
      </c>
      <c r="AL25" s="12">
        <v>2390.285142</v>
      </c>
      <c r="AM25" s="40">
        <v>2521.958427</v>
      </c>
      <c r="AN25" s="40">
        <v>2707</v>
      </c>
      <c r="AO25" s="40">
        <v>3010</v>
      </c>
      <c r="AP25" s="40">
        <v>2730</v>
      </c>
      <c r="AQ25" s="40">
        <v>2659</v>
      </c>
      <c r="AR25" s="40">
        <v>2991</v>
      </c>
      <c r="AS25" s="40">
        <v>3069</v>
      </c>
      <c r="AT25" s="40">
        <v>2806.597767</v>
      </c>
      <c r="AU25" s="40">
        <v>2937.232319</v>
      </c>
      <c r="AV25" s="40">
        <v>3149.483718</v>
      </c>
      <c r="AW25" s="40">
        <v>3321.877232</v>
      </c>
      <c r="AX25" s="41">
        <v>3107.550305</v>
      </c>
      <c r="AZ25" s="30">
        <f t="shared" si="15"/>
        <v>11466.001146234465</v>
      </c>
      <c r="BA25" s="12">
        <f t="shared" si="15"/>
        <v>10182.65425061639</v>
      </c>
      <c r="BB25" s="12">
        <f t="shared" si="15"/>
        <v>10779.533377231586</v>
      </c>
      <c r="BC25" s="12">
        <f t="shared" si="15"/>
        <v>13966.954996054104</v>
      </c>
      <c r="BD25" s="12">
        <f t="shared" si="15"/>
        <v>16309.343329419975</v>
      </c>
      <c r="BE25" s="12">
        <f t="shared" si="15"/>
        <v>16673.886958401657</v>
      </c>
      <c r="BF25" s="12">
        <f t="shared" si="15"/>
        <v>17922.96311479203</v>
      </c>
      <c r="BG25" s="12">
        <f t="shared" si="15"/>
        <v>19312.295203279427</v>
      </c>
      <c r="BH25" s="12">
        <f t="shared" si="15"/>
        <v>21516.688879083362</v>
      </c>
      <c r="BI25" s="12">
        <f t="shared" si="15"/>
        <v>18838.049622919698</v>
      </c>
      <c r="BJ25" s="12">
        <f t="shared" si="16"/>
        <v>18609.951284187646</v>
      </c>
      <c r="BK25" s="12">
        <f t="shared" si="16"/>
        <v>20828.895735151582</v>
      </c>
      <c r="BL25" s="12">
        <f t="shared" si="16"/>
        <v>20612.948827169545</v>
      </c>
      <c r="BM25" s="12">
        <f t="shared" si="16"/>
        <v>18939.046915404506</v>
      </c>
      <c r="BN25" s="12">
        <f t="shared" si="16"/>
        <v>18282.392026578073</v>
      </c>
      <c r="BO25" s="12">
        <f t="shared" si="16"/>
        <v>19805.128205128207</v>
      </c>
      <c r="BP25" s="12">
        <f t="shared" si="16"/>
        <v>19567.13050018804</v>
      </c>
      <c r="BQ25" s="12">
        <f t="shared" si="16"/>
        <v>17322.968906720158</v>
      </c>
      <c r="BR25" s="12">
        <f t="shared" si="16"/>
        <v>18234.929944607364</v>
      </c>
      <c r="BS25" s="12">
        <f t="shared" si="16"/>
        <v>20118.911236203516</v>
      </c>
      <c r="BT25" s="12">
        <f t="shared" si="17"/>
        <v>19770.335345748317</v>
      </c>
      <c r="BU25" s="12">
        <f t="shared" si="17"/>
        <v>19685.199955683656</v>
      </c>
      <c r="BV25" s="12">
        <f t="shared" si="18"/>
        <v>19789.624238286724</v>
      </c>
      <c r="BW25" s="13">
        <f t="shared" si="18"/>
        <v>21176.683588715066</v>
      </c>
    </row>
    <row r="26" spans="1:75" ht="13.5">
      <c r="A26" s="59" t="s">
        <v>14</v>
      </c>
      <c r="B26" s="12">
        <v>111853.061353</v>
      </c>
      <c r="C26" s="12">
        <v>41187.71566300002</v>
      </c>
      <c r="D26" s="12">
        <v>51467.18185799999</v>
      </c>
      <c r="E26" s="12">
        <v>80079.164591</v>
      </c>
      <c r="F26" s="12">
        <v>53912</v>
      </c>
      <c r="G26" s="12">
        <v>48768</v>
      </c>
      <c r="H26" s="12">
        <v>97000.78733399998</v>
      </c>
      <c r="I26" s="12">
        <v>136226.26929099992</v>
      </c>
      <c r="J26" s="12">
        <v>98416.56598300001</v>
      </c>
      <c r="K26" s="12">
        <v>83286.81887800002</v>
      </c>
      <c r="L26" s="12">
        <v>91832</v>
      </c>
      <c r="M26" s="12">
        <v>39995</v>
      </c>
      <c r="N26" s="12">
        <v>35577</v>
      </c>
      <c r="O26" s="12">
        <v>35239.935508</v>
      </c>
      <c r="P26" s="12">
        <v>41175</v>
      </c>
      <c r="Q26" s="12">
        <v>52014</v>
      </c>
      <c r="R26" s="12">
        <v>42566</v>
      </c>
      <c r="S26" s="12">
        <v>40984</v>
      </c>
      <c r="T26" s="12">
        <v>40560</v>
      </c>
      <c r="U26" s="12">
        <v>44064.918954</v>
      </c>
      <c r="V26" s="12">
        <v>40500.651321</v>
      </c>
      <c r="W26" s="12">
        <v>40778.585959000004</v>
      </c>
      <c r="X26" s="12">
        <v>46896.939658</v>
      </c>
      <c r="Y26" s="13">
        <v>49478.90344</v>
      </c>
      <c r="AA26" s="30">
        <v>6556.707589</v>
      </c>
      <c r="AB26" s="12">
        <v>6516.431656999999</v>
      </c>
      <c r="AC26" s="12">
        <v>7009.841952000001</v>
      </c>
      <c r="AD26" s="12">
        <v>7745.782451999998</v>
      </c>
      <c r="AE26" s="12">
        <v>6933.286055940066</v>
      </c>
      <c r="AF26" s="12">
        <v>6607.252410000002</v>
      </c>
      <c r="AG26" s="12">
        <v>6170.9105949999985</v>
      </c>
      <c r="AH26" s="12">
        <v>5682.642000059933</v>
      </c>
      <c r="AI26" s="12">
        <v>5910.530498</v>
      </c>
      <c r="AJ26" s="12">
        <v>5562.771076</v>
      </c>
      <c r="AK26" s="12">
        <v>4312.982151</v>
      </c>
      <c r="AL26" s="12">
        <v>2224.204198</v>
      </c>
      <c r="AM26" s="40">
        <v>2042.653784</v>
      </c>
      <c r="AN26" s="40">
        <v>2012.007629</v>
      </c>
      <c r="AO26" s="40">
        <v>2438</v>
      </c>
      <c r="AP26" s="40">
        <v>3048</v>
      </c>
      <c r="AQ26" s="40">
        <v>2574</v>
      </c>
      <c r="AR26" s="40">
        <v>2455</v>
      </c>
      <c r="AS26" s="40">
        <v>2324</v>
      </c>
      <c r="AT26" s="40">
        <v>2460.539756</v>
      </c>
      <c r="AU26" s="40">
        <v>2247.447629</v>
      </c>
      <c r="AV26" s="40">
        <v>2179.191305</v>
      </c>
      <c r="AW26" s="40">
        <v>2608.565714</v>
      </c>
      <c r="AX26" s="41">
        <v>2605.67232</v>
      </c>
      <c r="AZ26" s="30">
        <f t="shared" si="15"/>
        <v>17059.333489364795</v>
      </c>
      <c r="BA26" s="12">
        <f t="shared" si="15"/>
        <v>6320.593513592039</v>
      </c>
      <c r="BB26" s="12">
        <f t="shared" si="15"/>
        <v>7342.1315645092</v>
      </c>
      <c r="BC26" s="12">
        <f t="shared" si="15"/>
        <v>10338.421597462135</v>
      </c>
      <c r="BD26" s="12">
        <f t="shared" si="15"/>
        <v>7775.82225297211</v>
      </c>
      <c r="BE26" s="12">
        <f t="shared" si="15"/>
        <v>7380.98031886752</v>
      </c>
      <c r="BF26" s="12">
        <f t="shared" si="15"/>
        <v>15719.039490313666</v>
      </c>
      <c r="BG26" s="12">
        <f t="shared" si="15"/>
        <v>23972.347596340434</v>
      </c>
      <c r="BH26" s="12">
        <f t="shared" si="15"/>
        <v>16651.054590836153</v>
      </c>
      <c r="BI26" s="12">
        <f t="shared" si="15"/>
        <v>14972.181623172017</v>
      </c>
      <c r="BJ26" s="12">
        <f t="shared" si="16"/>
        <v>21291.996299754683</v>
      </c>
      <c r="BK26" s="12">
        <f t="shared" si="16"/>
        <v>17981.712306794238</v>
      </c>
      <c r="BL26" s="12">
        <f t="shared" si="16"/>
        <v>17417.048487938962</v>
      </c>
      <c r="BM26" s="12">
        <f t="shared" si="16"/>
        <v>17514.812071321427</v>
      </c>
      <c r="BN26" s="12">
        <f t="shared" si="16"/>
        <v>16888.84331419196</v>
      </c>
      <c r="BO26" s="12">
        <f t="shared" si="16"/>
        <v>17064.96062992126</v>
      </c>
      <c r="BP26" s="12">
        <f t="shared" si="16"/>
        <v>16536.90753690754</v>
      </c>
      <c r="BQ26" s="12">
        <f t="shared" si="16"/>
        <v>16694.09368635438</v>
      </c>
      <c r="BR26" s="12">
        <f t="shared" si="16"/>
        <v>17452.667814113596</v>
      </c>
      <c r="BS26" s="12">
        <f t="shared" si="16"/>
        <v>17908.639292069212</v>
      </c>
      <c r="BT26" s="12">
        <f t="shared" si="17"/>
        <v>18020.731962070564</v>
      </c>
      <c r="BU26" s="12">
        <f t="shared" si="17"/>
        <v>18712.71506335237</v>
      </c>
      <c r="BV26" s="12">
        <f t="shared" si="18"/>
        <v>17978.05568259493</v>
      </c>
      <c r="BW26" s="13">
        <f t="shared" si="18"/>
        <v>18988.920080326905</v>
      </c>
    </row>
    <row r="27" spans="1:75" ht="13.5">
      <c r="A27" s="59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390</v>
      </c>
      <c r="G27" s="12">
        <v>0</v>
      </c>
      <c r="H27" s="12">
        <v>0</v>
      </c>
      <c r="I27" s="12">
        <v>0</v>
      </c>
      <c r="J27" s="12">
        <v>131.307792</v>
      </c>
      <c r="K27" s="12">
        <v>115.52503099999998</v>
      </c>
      <c r="L27" s="12">
        <v>161</v>
      </c>
      <c r="M27" s="12">
        <v>66</v>
      </c>
      <c r="N27" s="12">
        <v>91</v>
      </c>
      <c r="O27" s="12">
        <v>142.846821</v>
      </c>
      <c r="P27" s="12">
        <v>181</v>
      </c>
      <c r="Q27" s="12">
        <v>440</v>
      </c>
      <c r="R27" s="12">
        <v>572</v>
      </c>
      <c r="S27" s="12">
        <v>497</v>
      </c>
      <c r="T27" s="12">
        <v>630</v>
      </c>
      <c r="U27" s="12">
        <v>602.390792</v>
      </c>
      <c r="V27" s="12">
        <v>620.927906</v>
      </c>
      <c r="W27" s="12">
        <v>555.717513</v>
      </c>
      <c r="X27" s="12">
        <v>833.898389</v>
      </c>
      <c r="Y27" s="13">
        <v>886.28562</v>
      </c>
      <c r="AA27" s="30">
        <v>0</v>
      </c>
      <c r="AB27" s="12">
        <v>0</v>
      </c>
      <c r="AC27" s="12">
        <v>0</v>
      </c>
      <c r="AD27" s="12">
        <v>0</v>
      </c>
      <c r="AE27" s="12">
        <f>56</f>
        <v>56</v>
      </c>
      <c r="AF27" s="12">
        <v>0</v>
      </c>
      <c r="AG27" s="12">
        <v>0</v>
      </c>
      <c r="AH27" s="12">
        <v>0</v>
      </c>
      <c r="AI27" s="12">
        <v>15.3572</v>
      </c>
      <c r="AJ27" s="12">
        <v>14.3756</v>
      </c>
      <c r="AK27" s="12">
        <v>19.889</v>
      </c>
      <c r="AL27" s="12">
        <v>8.6552</v>
      </c>
      <c r="AM27" s="40">
        <v>11.151900000000001</v>
      </c>
      <c r="AN27" s="40">
        <v>31</v>
      </c>
      <c r="AO27" s="40">
        <v>38</v>
      </c>
      <c r="AP27" s="40">
        <v>101</v>
      </c>
      <c r="AQ27" s="40">
        <v>144</v>
      </c>
      <c r="AR27" s="40">
        <v>125</v>
      </c>
      <c r="AS27" s="40">
        <v>162</v>
      </c>
      <c r="AT27" s="40">
        <v>134.809512</v>
      </c>
      <c r="AU27" s="40">
        <v>138.47892</v>
      </c>
      <c r="AV27" s="40">
        <v>128.21534</v>
      </c>
      <c r="AW27" s="40">
        <v>177.177514</v>
      </c>
      <c r="AX27" s="41">
        <v>175.442582</v>
      </c>
      <c r="AZ27" s="30"/>
      <c r="BA27" s="12"/>
      <c r="BB27" s="12"/>
      <c r="BC27" s="12"/>
      <c r="BD27" s="12">
        <f>F27/AE27*1000</f>
        <v>6964.285714285715</v>
      </c>
      <c r="BE27" s="12"/>
      <c r="BF27" s="12"/>
      <c r="BG27" s="12"/>
      <c r="BH27" s="12">
        <f aca="true" t="shared" si="19" ref="BH27:BU29">J27/AI27*1000</f>
        <v>8550.243013049254</v>
      </c>
      <c r="BI27" s="12">
        <f t="shared" si="19"/>
        <v>8036.188472133336</v>
      </c>
      <c r="BJ27" s="12">
        <f t="shared" si="19"/>
        <v>8094.926843984112</v>
      </c>
      <c r="BK27" s="12">
        <f t="shared" si="19"/>
        <v>7625.47370366947</v>
      </c>
      <c r="BL27" s="12">
        <f t="shared" si="19"/>
        <v>8160.044476725938</v>
      </c>
      <c r="BM27" s="12">
        <f t="shared" si="19"/>
        <v>4607.961967741936</v>
      </c>
      <c r="BN27" s="12">
        <f t="shared" si="19"/>
        <v>4763.1578947368425</v>
      </c>
      <c r="BO27" s="12">
        <f t="shared" si="19"/>
        <v>4356.435643564357</v>
      </c>
      <c r="BP27" s="12">
        <f t="shared" si="19"/>
        <v>3972.222222222222</v>
      </c>
      <c r="BQ27" s="12">
        <f t="shared" si="19"/>
        <v>3976</v>
      </c>
      <c r="BR27" s="12">
        <f t="shared" si="19"/>
        <v>3888.8888888888887</v>
      </c>
      <c r="BS27" s="12">
        <f t="shared" si="19"/>
        <v>4468.459109918001</v>
      </c>
      <c r="BT27" s="12">
        <f t="shared" si="19"/>
        <v>4483.916440133993</v>
      </c>
      <c r="BU27" s="12">
        <f t="shared" si="19"/>
        <v>4334.251369609908</v>
      </c>
      <c r="BV27" s="12">
        <f aca="true" t="shared" si="20" ref="BV27:BW29">X27/AW27*1000</f>
        <v>4706.570095570931</v>
      </c>
      <c r="BW27" s="13">
        <f t="shared" si="20"/>
        <v>5051.71327220891</v>
      </c>
    </row>
    <row r="28" spans="1:75" ht="13.5">
      <c r="A28" s="60" t="s">
        <v>19</v>
      </c>
      <c r="B28" s="14">
        <v>188.538066</v>
      </c>
      <c r="C28" s="14">
        <v>176.005838</v>
      </c>
      <c r="D28" s="14">
        <v>178.09530100000006</v>
      </c>
      <c r="E28" s="14">
        <v>254.5380899999999</v>
      </c>
      <c r="F28" s="14">
        <v>235</v>
      </c>
      <c r="G28" s="14">
        <v>292</v>
      </c>
      <c r="H28" s="14">
        <v>3216.022552</v>
      </c>
      <c r="I28" s="14">
        <v>477</v>
      </c>
      <c r="J28" s="14">
        <v>3215.53459</v>
      </c>
      <c r="K28" s="14">
        <v>2859.5768720000005</v>
      </c>
      <c r="L28" s="14">
        <v>879</v>
      </c>
      <c r="M28" s="14">
        <v>861</v>
      </c>
      <c r="N28" s="14">
        <v>354.1808630000014</v>
      </c>
      <c r="O28" s="14">
        <v>327.3235420002602</v>
      </c>
      <c r="P28" s="14">
        <v>281.9999999995489</v>
      </c>
      <c r="Q28" s="14">
        <v>288</v>
      </c>
      <c r="R28" s="14">
        <v>2796.053620999912</v>
      </c>
      <c r="S28" s="14">
        <v>3149.322109000059</v>
      </c>
      <c r="T28" s="14">
        <v>3227.69810499893</v>
      </c>
      <c r="U28" s="14">
        <v>2864.368023</v>
      </c>
      <c r="V28" s="14">
        <v>4059.371326</v>
      </c>
      <c r="W28" s="14">
        <v>4174.267613</v>
      </c>
      <c r="X28" s="14">
        <v>4831.50923</v>
      </c>
      <c r="Y28" s="15">
        <v>3518.75457</v>
      </c>
      <c r="AA28" s="31">
        <v>112.358599</v>
      </c>
      <c r="AB28" s="14">
        <v>99.52732800000001</v>
      </c>
      <c r="AC28" s="14">
        <v>89.900855</v>
      </c>
      <c r="AD28" s="14">
        <v>109.47150300000004</v>
      </c>
      <c r="AE28" s="14">
        <v>96</v>
      </c>
      <c r="AF28" s="14">
        <v>89.14905</v>
      </c>
      <c r="AG28" s="14">
        <v>2089.1733530000006</v>
      </c>
      <c r="AH28" s="14">
        <v>206.83536300000014</v>
      </c>
      <c r="AI28" s="14">
        <v>282.4588</v>
      </c>
      <c r="AJ28" s="14">
        <v>237.0417</v>
      </c>
      <c r="AK28" s="14">
        <v>123.44800000000001</v>
      </c>
      <c r="AL28" s="14">
        <v>210.41228999999998</v>
      </c>
      <c r="AM28" s="42">
        <v>126.6124</v>
      </c>
      <c r="AN28" s="42">
        <v>104.03536799998255</v>
      </c>
      <c r="AO28" s="42">
        <v>121.12052799999947</v>
      </c>
      <c r="AP28" s="42">
        <v>119.7955789998523</v>
      </c>
      <c r="AQ28" s="42">
        <v>417.2625559999724</v>
      </c>
      <c r="AR28" s="42">
        <v>559.85537200002</v>
      </c>
      <c r="AS28" s="42">
        <v>411.23965799994767</v>
      </c>
      <c r="AT28" s="42">
        <v>295.52796</v>
      </c>
      <c r="AU28" s="42">
        <v>434.817513</v>
      </c>
      <c r="AV28" s="42">
        <v>465.336466</v>
      </c>
      <c r="AW28" s="42">
        <v>491.629751</v>
      </c>
      <c r="AX28" s="43">
        <v>291.437263</v>
      </c>
      <c r="AZ28" s="31">
        <f aca="true" t="shared" si="21" ref="AZ28:BC29">B28/AA28*1000</f>
        <v>1678.0029982395918</v>
      </c>
      <c r="BA28" s="14">
        <f t="shared" si="21"/>
        <v>1768.4171929140907</v>
      </c>
      <c r="BB28" s="14">
        <f t="shared" si="21"/>
        <v>1981.0189903088246</v>
      </c>
      <c r="BC28" s="14">
        <f t="shared" si="21"/>
        <v>2325.1538804578195</v>
      </c>
      <c r="BD28" s="14">
        <f>F28/AE28*1000</f>
        <v>2447.9166666666665</v>
      </c>
      <c r="BE28" s="14">
        <f aca="true" t="shared" si="22" ref="BE28:BG29">G28/AF28*1000</f>
        <v>3275.413478887324</v>
      </c>
      <c r="BF28" s="14">
        <f t="shared" si="22"/>
        <v>1539.3756326548355</v>
      </c>
      <c r="BG28" s="14">
        <f t="shared" si="22"/>
        <v>2306.182042961385</v>
      </c>
      <c r="BH28" s="14">
        <f t="shared" si="19"/>
        <v>11384.08359024396</v>
      </c>
      <c r="BI28" s="14">
        <f t="shared" si="19"/>
        <v>12063.602615067308</v>
      </c>
      <c r="BJ28" s="14">
        <f t="shared" si="19"/>
        <v>7120.406972976475</v>
      </c>
      <c r="BK28" s="14">
        <f t="shared" si="19"/>
        <v>4091.966301017873</v>
      </c>
      <c r="BL28" s="14">
        <f t="shared" si="19"/>
        <v>2797.3631571631327</v>
      </c>
      <c r="BM28" s="14">
        <f t="shared" si="19"/>
        <v>3146.2717755784274</v>
      </c>
      <c r="BN28" s="14">
        <f t="shared" si="19"/>
        <v>2328.2593351933715</v>
      </c>
      <c r="BO28" s="14">
        <f t="shared" si="19"/>
        <v>2404.095396545102</v>
      </c>
      <c r="BP28" s="14">
        <f t="shared" si="19"/>
        <v>6700.945437817088</v>
      </c>
      <c r="BQ28" s="14">
        <f t="shared" si="19"/>
        <v>5625.242279536342</v>
      </c>
      <c r="BR28" s="14">
        <f t="shared" si="19"/>
        <v>7848.703407392049</v>
      </c>
      <c r="BS28" s="14">
        <f t="shared" si="19"/>
        <v>9692.375716328159</v>
      </c>
      <c r="BT28" s="14">
        <f t="shared" si="19"/>
        <v>9335.804572342513</v>
      </c>
      <c r="BU28" s="14">
        <f t="shared" si="19"/>
        <v>8970.428749935965</v>
      </c>
      <c r="BV28" s="14">
        <f t="shared" si="20"/>
        <v>9827.536311975553</v>
      </c>
      <c r="BW28" s="15">
        <f t="shared" si="20"/>
        <v>12073.797749054487</v>
      </c>
    </row>
    <row r="29" spans="1:75" ht="13.5">
      <c r="A29" s="49" t="s">
        <v>20</v>
      </c>
      <c r="B29" s="2">
        <f aca="true" t="shared" si="23" ref="B29:P29">SUM(B21:B28)</f>
        <v>565988.5283478757</v>
      </c>
      <c r="C29" s="2">
        <f t="shared" si="23"/>
        <v>522116.26448212424</v>
      </c>
      <c r="D29" s="2">
        <f t="shared" si="23"/>
        <v>558908.0735630001</v>
      </c>
      <c r="E29" s="2">
        <f t="shared" si="23"/>
        <v>647989.5301090003</v>
      </c>
      <c r="F29" s="2">
        <f t="shared" si="23"/>
        <v>642770</v>
      </c>
      <c r="G29" s="2">
        <f t="shared" si="23"/>
        <v>672075.234112</v>
      </c>
      <c r="H29" s="2">
        <f t="shared" si="23"/>
        <v>816416.5570400001</v>
      </c>
      <c r="I29" s="2">
        <f t="shared" si="23"/>
        <v>898317.870471</v>
      </c>
      <c r="J29" s="2">
        <f t="shared" si="23"/>
        <v>851337.702995</v>
      </c>
      <c r="K29" s="2">
        <f t="shared" si="23"/>
        <v>803380.0413960001</v>
      </c>
      <c r="L29" s="2">
        <f t="shared" si="23"/>
        <v>841392</v>
      </c>
      <c r="M29" s="2">
        <f t="shared" si="23"/>
        <v>817880</v>
      </c>
      <c r="N29" s="2">
        <f t="shared" si="23"/>
        <v>727127.3808629999</v>
      </c>
      <c r="O29" s="2">
        <f t="shared" si="23"/>
        <v>781824.1058710002</v>
      </c>
      <c r="P29" s="2">
        <f t="shared" si="23"/>
        <v>836428.9999999995</v>
      </c>
      <c r="Q29" s="2">
        <f aca="true" t="shared" si="24" ref="Q29:W29">SUM(Q21:Q28)</f>
        <v>854829</v>
      </c>
      <c r="R29" s="2">
        <f t="shared" si="24"/>
        <v>758269.0536209999</v>
      </c>
      <c r="S29" s="2">
        <f t="shared" si="24"/>
        <v>800998.3221090001</v>
      </c>
      <c r="T29" s="2">
        <f t="shared" si="24"/>
        <v>836152.6981049989</v>
      </c>
      <c r="U29" s="2">
        <f t="shared" si="24"/>
        <v>883258.5666629998</v>
      </c>
      <c r="V29" s="2">
        <f t="shared" si="24"/>
        <v>837572.2216249998</v>
      </c>
      <c r="W29" s="2">
        <f t="shared" si="24"/>
        <v>896900.4994660001</v>
      </c>
      <c r="X29" s="2">
        <f>SUM(X21:X28)</f>
        <v>984036.498932</v>
      </c>
      <c r="Y29" s="3">
        <f>SUM(Y21:Y28)</f>
        <v>1036517.628515</v>
      </c>
      <c r="AA29" s="25">
        <f aca="true" t="shared" si="25" ref="AA29:AP29">SUM(AA21:AA28)</f>
        <v>79221.7353013301</v>
      </c>
      <c r="AB29" s="2">
        <f t="shared" si="25"/>
        <v>82935.15186177177</v>
      </c>
      <c r="AC29" s="2">
        <f t="shared" si="25"/>
        <v>85980.87857380042</v>
      </c>
      <c r="AD29" s="2">
        <f t="shared" si="25"/>
        <v>91202.1072356183</v>
      </c>
      <c r="AE29" s="2">
        <f t="shared" si="25"/>
        <v>82245.88833704007</v>
      </c>
      <c r="AF29" s="2">
        <f t="shared" si="25"/>
        <v>84134.105072</v>
      </c>
      <c r="AG29" s="2">
        <f t="shared" si="25"/>
        <v>88881.5085610948</v>
      </c>
      <c r="AH29" s="2">
        <f t="shared" si="25"/>
        <v>86709.31158605995</v>
      </c>
      <c r="AI29" s="2">
        <f t="shared" si="25"/>
        <v>77365.57021799998</v>
      </c>
      <c r="AJ29" s="2">
        <f t="shared" si="25"/>
        <v>80043.17514600002</v>
      </c>
      <c r="AK29" s="2">
        <f t="shared" si="25"/>
        <v>83002.519363</v>
      </c>
      <c r="AL29" s="2">
        <f t="shared" si="25"/>
        <v>89710.83273699999</v>
      </c>
      <c r="AM29" s="2">
        <f t="shared" si="25"/>
        <v>73632.839157</v>
      </c>
      <c r="AN29" s="2">
        <f t="shared" si="25"/>
        <v>80030.82769199999</v>
      </c>
      <c r="AO29" s="2">
        <f t="shared" si="25"/>
        <v>82906.120528</v>
      </c>
      <c r="AP29" s="2">
        <f t="shared" si="25"/>
        <v>87278.79557899985</v>
      </c>
      <c r="AQ29" s="2">
        <f aca="true" t="shared" si="26" ref="AQ29:AV29">SUM(AQ21:AQ28)</f>
        <v>78076.26255599997</v>
      </c>
      <c r="AR29" s="2">
        <f t="shared" si="26"/>
        <v>80277.85537200002</v>
      </c>
      <c r="AS29" s="2">
        <f t="shared" si="26"/>
        <v>79667.23965799995</v>
      </c>
      <c r="AT29" s="2">
        <f t="shared" si="26"/>
        <v>84882.63652</v>
      </c>
      <c r="AU29" s="2">
        <f t="shared" si="26"/>
        <v>79102.11925299998</v>
      </c>
      <c r="AV29" s="2">
        <f t="shared" si="26"/>
        <v>80098.19054099999</v>
      </c>
      <c r="AW29" s="2">
        <f>SUM(AW21:AW28)</f>
        <v>82737.50299099999</v>
      </c>
      <c r="AX29" s="3">
        <f>SUM(AX21:AX28)</f>
        <v>88664.68305200001</v>
      </c>
      <c r="AZ29" s="25">
        <f t="shared" si="21"/>
        <v>7144.359135722857</v>
      </c>
      <c r="BA29" s="2">
        <f t="shared" si="21"/>
        <v>6295.47607692739</v>
      </c>
      <c r="BB29" s="2">
        <f t="shared" si="21"/>
        <v>6500.376395703721</v>
      </c>
      <c r="BC29" s="2">
        <f t="shared" si="21"/>
        <v>7104.984191154004</v>
      </c>
      <c r="BD29" s="2">
        <f>F29/AE29*1000</f>
        <v>7815.223508389337</v>
      </c>
      <c r="BE29" s="2">
        <f t="shared" si="22"/>
        <v>7988.142662679465</v>
      </c>
      <c r="BF29" s="2">
        <f t="shared" si="22"/>
        <v>9185.448922469817</v>
      </c>
      <c r="BG29" s="2">
        <f t="shared" si="22"/>
        <v>10360.108436328774</v>
      </c>
      <c r="BH29" s="2">
        <f t="shared" si="19"/>
        <v>11004.090069989901</v>
      </c>
      <c r="BI29" s="2">
        <f t="shared" si="19"/>
        <v>10036.833745420796</v>
      </c>
      <c r="BJ29" s="2">
        <f t="shared" si="19"/>
        <v>10136.94531753053</v>
      </c>
      <c r="BK29" s="2">
        <f t="shared" si="19"/>
        <v>9116.8477099943</v>
      </c>
      <c r="BL29" s="2">
        <f t="shared" si="19"/>
        <v>9875.042021843248</v>
      </c>
      <c r="BM29" s="2">
        <f t="shared" si="19"/>
        <v>9769.036862643276</v>
      </c>
      <c r="BN29" s="2">
        <f t="shared" si="19"/>
        <v>10088.86912899888</v>
      </c>
      <c r="BO29" s="2">
        <f t="shared" si="19"/>
        <v>9794.234605658105</v>
      </c>
      <c r="BP29" s="2">
        <f t="shared" si="19"/>
        <v>9711.902552675772</v>
      </c>
      <c r="BQ29" s="2">
        <f t="shared" si="19"/>
        <v>9977.824125934223</v>
      </c>
      <c r="BR29" s="2">
        <f t="shared" si="19"/>
        <v>10495.56507410678</v>
      </c>
      <c r="BS29" s="2">
        <f t="shared" si="19"/>
        <v>10405.64481588513</v>
      </c>
      <c r="BT29" s="2">
        <f t="shared" si="19"/>
        <v>10588.492818329067</v>
      </c>
      <c r="BU29" s="2">
        <f t="shared" si="19"/>
        <v>11197.512620549178</v>
      </c>
      <c r="BV29" s="2">
        <f t="shared" si="20"/>
        <v>11893.4759130819</v>
      </c>
      <c r="BW29" s="3">
        <f t="shared" si="20"/>
        <v>11690.309972766765</v>
      </c>
    </row>
    <row r="30" spans="23:49" ht="13.5">
      <c r="W30" s="17"/>
      <c r="X30" s="17"/>
      <c r="Y30" s="17"/>
      <c r="AW30" s="58"/>
    </row>
    <row r="31" spans="1:75" ht="13.5">
      <c r="A31" s="45" t="s">
        <v>25</v>
      </c>
      <c r="B31" s="62" t="s">
        <v>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20"/>
      <c r="U31" s="20"/>
      <c r="V31" s="20"/>
      <c r="W31" s="20"/>
      <c r="X31" s="55"/>
      <c r="Y31" s="21"/>
      <c r="AA31" s="62" t="s">
        <v>2</v>
      </c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20"/>
      <c r="AT31" s="20"/>
      <c r="AU31" s="20"/>
      <c r="AV31" s="20"/>
      <c r="AW31" s="55"/>
      <c r="AX31" s="21"/>
      <c r="AZ31" s="64" t="s">
        <v>21</v>
      </c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56"/>
      <c r="BW31" s="53"/>
    </row>
    <row r="32" spans="1:75" ht="13.5">
      <c r="A32" s="46" t="s">
        <v>53</v>
      </c>
      <c r="B32" s="32" t="s">
        <v>3</v>
      </c>
      <c r="C32" s="22" t="s">
        <v>4</v>
      </c>
      <c r="D32" s="22" t="s">
        <v>5</v>
      </c>
      <c r="E32" s="22" t="s">
        <v>6</v>
      </c>
      <c r="F32" s="22" t="s">
        <v>7</v>
      </c>
      <c r="G32" s="22" t="s">
        <v>8</v>
      </c>
      <c r="H32" s="22" t="s">
        <v>9</v>
      </c>
      <c r="I32" s="22" t="s">
        <v>10</v>
      </c>
      <c r="J32" s="22" t="s">
        <v>11</v>
      </c>
      <c r="K32" s="22" t="s">
        <v>12</v>
      </c>
      <c r="L32" s="22" t="s">
        <v>13</v>
      </c>
      <c r="M32" s="23" t="s">
        <v>27</v>
      </c>
      <c r="N32" s="23" t="str">
        <f aca="true" t="shared" si="27" ref="N32:T32">+N20</f>
        <v>2017-T1</v>
      </c>
      <c r="O32" s="23" t="str">
        <f t="shared" si="27"/>
        <v>2017-T2</v>
      </c>
      <c r="P32" s="23" t="str">
        <f t="shared" si="27"/>
        <v>2017-T3</v>
      </c>
      <c r="Q32" s="23" t="str">
        <f t="shared" si="27"/>
        <v>2017-T4</v>
      </c>
      <c r="R32" s="23" t="str">
        <f t="shared" si="27"/>
        <v>2018-T1</v>
      </c>
      <c r="S32" s="23" t="str">
        <f t="shared" si="27"/>
        <v>2018-T2</v>
      </c>
      <c r="T32" s="23" t="str">
        <f t="shared" si="27"/>
        <v>2018-T3</v>
      </c>
      <c r="U32" s="23" t="str">
        <f>+U20</f>
        <v>2018-T4</v>
      </c>
      <c r="V32" s="23" t="str">
        <f>+V20</f>
        <v>2019-T1</v>
      </c>
      <c r="W32" s="23" t="str">
        <f>+W20</f>
        <v>2019-T2</v>
      </c>
      <c r="X32" s="23" t="str">
        <f>+X20</f>
        <v>2019-T3*</v>
      </c>
      <c r="Y32" s="24" t="str">
        <f>+Y20</f>
        <v>2019-T4**</v>
      </c>
      <c r="AA32" s="32" t="s">
        <v>3</v>
      </c>
      <c r="AB32" s="22" t="s">
        <v>4</v>
      </c>
      <c r="AC32" s="22" t="s">
        <v>5</v>
      </c>
      <c r="AD32" s="22" t="s">
        <v>6</v>
      </c>
      <c r="AE32" s="22" t="s">
        <v>7</v>
      </c>
      <c r="AF32" s="22" t="s">
        <v>8</v>
      </c>
      <c r="AG32" s="22" t="s">
        <v>9</v>
      </c>
      <c r="AH32" s="22" t="s">
        <v>10</v>
      </c>
      <c r="AI32" s="22" t="s">
        <v>11</v>
      </c>
      <c r="AJ32" s="22" t="s">
        <v>12</v>
      </c>
      <c r="AK32" s="22" t="s">
        <v>13</v>
      </c>
      <c r="AL32" s="23" t="s">
        <v>27</v>
      </c>
      <c r="AM32" s="23" t="str">
        <f aca="true" t="shared" si="28" ref="AM32:AS32">+AM20</f>
        <v>2017-T1</v>
      </c>
      <c r="AN32" s="23" t="str">
        <f t="shared" si="28"/>
        <v>2017-T2</v>
      </c>
      <c r="AO32" s="23" t="str">
        <f t="shared" si="28"/>
        <v>2017-T3</v>
      </c>
      <c r="AP32" s="23" t="str">
        <f t="shared" si="28"/>
        <v>2017-T4</v>
      </c>
      <c r="AQ32" s="23" t="str">
        <f t="shared" si="28"/>
        <v>2018-T1</v>
      </c>
      <c r="AR32" s="23" t="str">
        <f t="shared" si="28"/>
        <v>2018-T2</v>
      </c>
      <c r="AS32" s="23" t="str">
        <f t="shared" si="28"/>
        <v>2018-T3</v>
      </c>
      <c r="AT32" s="23" t="str">
        <f>+AT20</f>
        <v>2018-T4</v>
      </c>
      <c r="AU32" s="23" t="str">
        <f>+AU20</f>
        <v>2019-T1</v>
      </c>
      <c r="AV32" s="23" t="str">
        <f>+AV20</f>
        <v>2019-T2</v>
      </c>
      <c r="AW32" s="23" t="str">
        <f>+AW20</f>
        <v>2019-T3</v>
      </c>
      <c r="AX32" s="24" t="str">
        <f>+AX20</f>
        <v>2019-T4</v>
      </c>
      <c r="AZ32" s="32" t="s">
        <v>3</v>
      </c>
      <c r="BA32" s="22" t="s">
        <v>4</v>
      </c>
      <c r="BB32" s="22" t="s">
        <v>5</v>
      </c>
      <c r="BC32" s="22" t="s">
        <v>6</v>
      </c>
      <c r="BD32" s="22" t="s">
        <v>7</v>
      </c>
      <c r="BE32" s="22" t="s">
        <v>8</v>
      </c>
      <c r="BF32" s="22" t="s">
        <v>9</v>
      </c>
      <c r="BG32" s="22" t="s">
        <v>10</v>
      </c>
      <c r="BH32" s="22" t="s">
        <v>11</v>
      </c>
      <c r="BI32" s="22" t="s">
        <v>12</v>
      </c>
      <c r="BJ32" s="22" t="s">
        <v>13</v>
      </c>
      <c r="BK32" s="23" t="s">
        <v>27</v>
      </c>
      <c r="BL32" s="23" t="str">
        <f aca="true" t="shared" si="29" ref="BL32:BQ32">+BL20</f>
        <v>2017-T1</v>
      </c>
      <c r="BM32" s="23" t="str">
        <f t="shared" si="29"/>
        <v>2017-T2</v>
      </c>
      <c r="BN32" s="23" t="str">
        <f t="shared" si="29"/>
        <v>2017-T3</v>
      </c>
      <c r="BO32" s="23" t="str">
        <f t="shared" si="29"/>
        <v>2017-T4</v>
      </c>
      <c r="BP32" s="23" t="str">
        <f t="shared" si="29"/>
        <v>2018-T1</v>
      </c>
      <c r="BQ32" s="23" t="str">
        <f t="shared" si="29"/>
        <v>2018-T2</v>
      </c>
      <c r="BR32" s="23" t="str">
        <f aca="true" t="shared" si="30" ref="BR32:BW32">+BR20</f>
        <v>2018-T3</v>
      </c>
      <c r="BS32" s="23" t="str">
        <f t="shared" si="30"/>
        <v>2018-T4</v>
      </c>
      <c r="BT32" s="23" t="str">
        <f t="shared" si="30"/>
        <v>2019-T1</v>
      </c>
      <c r="BU32" s="23" t="str">
        <f t="shared" si="30"/>
        <v>2019-T2</v>
      </c>
      <c r="BV32" s="23" t="str">
        <f t="shared" si="30"/>
        <v>2019-T3</v>
      </c>
      <c r="BW32" s="24" t="str">
        <f t="shared" si="30"/>
        <v>2019-T4</v>
      </c>
    </row>
    <row r="33" spans="1:75" ht="13.5">
      <c r="A33" s="47" t="s">
        <v>14</v>
      </c>
      <c r="B33" s="30">
        <f aca="true" t="shared" si="31" ref="B33:V33">B8+B26</f>
        <v>443559.658915</v>
      </c>
      <c r="C33" s="12">
        <f t="shared" si="31"/>
        <v>387812.07879500004</v>
      </c>
      <c r="D33" s="12">
        <f t="shared" si="31"/>
        <v>412440.725146</v>
      </c>
      <c r="E33" s="12">
        <f t="shared" si="31"/>
        <v>500780.60295599984</v>
      </c>
      <c r="F33" s="12">
        <f t="shared" si="31"/>
        <v>419295</v>
      </c>
      <c r="G33" s="12">
        <f t="shared" si="31"/>
        <v>418806</v>
      </c>
      <c r="H33" s="12">
        <f t="shared" si="31"/>
        <v>486594.6638089999</v>
      </c>
      <c r="I33" s="12">
        <f t="shared" si="31"/>
        <v>583829.269291</v>
      </c>
      <c r="J33" s="12">
        <f t="shared" si="31"/>
        <v>491446.634463</v>
      </c>
      <c r="K33" s="12">
        <f t="shared" si="31"/>
        <v>485181.36604000005</v>
      </c>
      <c r="L33" s="12">
        <f t="shared" si="31"/>
        <v>501257</v>
      </c>
      <c r="M33" s="12">
        <f t="shared" si="31"/>
        <v>514081</v>
      </c>
      <c r="N33" s="12">
        <f t="shared" si="31"/>
        <v>438049</v>
      </c>
      <c r="O33" s="12">
        <f t="shared" si="31"/>
        <v>431328.935508</v>
      </c>
      <c r="P33" s="12">
        <f t="shared" si="31"/>
        <v>445921</v>
      </c>
      <c r="Q33" s="12">
        <f t="shared" si="31"/>
        <v>508883</v>
      </c>
      <c r="R33" s="12">
        <f t="shared" si="31"/>
        <v>442387</v>
      </c>
      <c r="S33" s="12">
        <f t="shared" si="31"/>
        <v>451233</v>
      </c>
      <c r="T33" s="12">
        <f t="shared" si="31"/>
        <v>444751</v>
      </c>
      <c r="U33" s="12">
        <f t="shared" si="31"/>
        <v>511381.835233</v>
      </c>
      <c r="V33" s="12">
        <f t="shared" si="31"/>
        <v>440056.231178</v>
      </c>
      <c r="W33" s="12">
        <v>454209.540209</v>
      </c>
      <c r="X33" s="12">
        <v>465703.788339</v>
      </c>
      <c r="Y33" s="13">
        <v>552052.675118999</v>
      </c>
      <c r="AA33" s="51">
        <f aca="true" t="shared" si="32" ref="AA33:AX33">AA8+AA26</f>
        <v>42157.884834000004</v>
      </c>
      <c r="AB33" s="38">
        <f t="shared" si="32"/>
        <v>43974.833741999995</v>
      </c>
      <c r="AC33" s="38">
        <f t="shared" si="32"/>
        <v>45377.90727400003</v>
      </c>
      <c r="AD33" s="38">
        <f t="shared" si="32"/>
        <v>49111.196522</v>
      </c>
      <c r="AE33" s="38">
        <f t="shared" si="32"/>
        <v>44918.46701294007</v>
      </c>
      <c r="AF33" s="38">
        <f t="shared" si="32"/>
        <v>43981.143847</v>
      </c>
      <c r="AG33" s="38">
        <f t="shared" si="32"/>
        <v>46745.982258000004</v>
      </c>
      <c r="AH33" s="38">
        <f t="shared" si="32"/>
        <v>47945.57326705993</v>
      </c>
      <c r="AI33" s="38">
        <f t="shared" si="32"/>
        <v>42002.260642</v>
      </c>
      <c r="AJ33" s="38">
        <f t="shared" si="32"/>
        <v>42407.841315</v>
      </c>
      <c r="AK33" s="38">
        <f t="shared" si="32"/>
        <v>42134.999207999994</v>
      </c>
      <c r="AL33" s="38">
        <f t="shared" si="32"/>
        <v>42398.043496</v>
      </c>
      <c r="AM33" s="38">
        <f t="shared" si="32"/>
        <v>38386.585318</v>
      </c>
      <c r="AN33" s="38">
        <f t="shared" si="32"/>
        <v>37089.007629</v>
      </c>
      <c r="AO33" s="38">
        <f t="shared" si="32"/>
        <v>38729</v>
      </c>
      <c r="AP33" s="38">
        <f t="shared" si="32"/>
        <v>41993</v>
      </c>
      <c r="AQ33" s="38">
        <f t="shared" si="32"/>
        <v>38402</v>
      </c>
      <c r="AR33" s="38">
        <f t="shared" si="32"/>
        <v>39512</v>
      </c>
      <c r="AS33" s="38">
        <f t="shared" si="32"/>
        <v>38426</v>
      </c>
      <c r="AT33" s="38">
        <f t="shared" si="32"/>
        <v>41498.440672</v>
      </c>
      <c r="AU33" s="38">
        <f t="shared" si="32"/>
        <v>37966.992558000005</v>
      </c>
      <c r="AV33" s="38">
        <f t="shared" si="32"/>
        <v>39415.5233340001</v>
      </c>
      <c r="AW33" s="38">
        <f>AW8+AW26</f>
        <v>40776.637963999994</v>
      </c>
      <c r="AX33" s="39">
        <f t="shared" si="32"/>
        <v>44796.647776</v>
      </c>
      <c r="AZ33" s="36">
        <f aca="true" t="shared" si="33" ref="AZ33:BI39">B33/AA33*1000</f>
        <v>10521.392632992643</v>
      </c>
      <c r="BA33" s="7">
        <f t="shared" si="33"/>
        <v>8818.954974799688</v>
      </c>
      <c r="BB33" s="7">
        <f t="shared" si="33"/>
        <v>9089.020404921015</v>
      </c>
      <c r="BC33" s="7">
        <f t="shared" si="33"/>
        <v>10196.872371693666</v>
      </c>
      <c r="BD33" s="7">
        <f t="shared" si="33"/>
        <v>9334.57946993627</v>
      </c>
      <c r="BE33" s="7">
        <f t="shared" si="33"/>
        <v>9522.39899573615</v>
      </c>
      <c r="BF33" s="7">
        <f t="shared" si="33"/>
        <v>10409.336595461637</v>
      </c>
      <c r="BG33" s="7">
        <f t="shared" si="33"/>
        <v>12176.917064669002</v>
      </c>
      <c r="BH33" s="7">
        <f t="shared" si="33"/>
        <v>11700.480568219222</v>
      </c>
      <c r="BI33" s="7">
        <f t="shared" si="33"/>
        <v>11440.84091515376</v>
      </c>
      <c r="BJ33" s="7">
        <f aca="true" t="shared" si="34" ref="BJ33:BS39">L33/AK33*1000</f>
        <v>11896.452104473481</v>
      </c>
      <c r="BK33" s="7">
        <f t="shared" si="34"/>
        <v>12125.111387474766</v>
      </c>
      <c r="BL33" s="7">
        <f t="shared" si="34"/>
        <v>11411.512547186445</v>
      </c>
      <c r="BM33" s="7">
        <f t="shared" si="34"/>
        <v>11629.56258691437</v>
      </c>
      <c r="BN33" s="7">
        <f t="shared" si="34"/>
        <v>11513.87848898758</v>
      </c>
      <c r="BO33" s="7">
        <f t="shared" si="34"/>
        <v>12118.281618364967</v>
      </c>
      <c r="BP33" s="7">
        <f t="shared" si="34"/>
        <v>11519.894797145982</v>
      </c>
      <c r="BQ33" s="7">
        <f t="shared" si="34"/>
        <v>11420.150840251063</v>
      </c>
      <c r="BR33" s="7">
        <f t="shared" si="34"/>
        <v>11574.22057981575</v>
      </c>
      <c r="BS33" s="7">
        <f t="shared" si="34"/>
        <v>12322.916884393724</v>
      </c>
      <c r="BT33" s="7">
        <f aca="true" t="shared" si="35" ref="BT33:BU39">V33/AU33*1000</f>
        <v>11590.494835895975</v>
      </c>
      <c r="BU33" s="7">
        <f t="shared" si="35"/>
        <v>11523.620690257225</v>
      </c>
      <c r="BV33" s="7">
        <f aca="true" t="shared" si="36" ref="BV33:BW39">X33/AW33*1000</f>
        <v>11420.848103027784</v>
      </c>
      <c r="BW33" s="8">
        <f t="shared" si="36"/>
        <v>12323.526480808763</v>
      </c>
    </row>
    <row r="34" spans="1:75" ht="13.5">
      <c r="A34" s="48" t="s">
        <v>15</v>
      </c>
      <c r="B34" s="30">
        <f aca="true" t="shared" si="37" ref="B34:V34">B9+B22</f>
        <v>284775.98073287576</v>
      </c>
      <c r="C34" s="12">
        <f t="shared" si="37"/>
        <v>289822.9715861242</v>
      </c>
      <c r="D34" s="12">
        <f t="shared" si="37"/>
        <v>318491.8509840001</v>
      </c>
      <c r="E34" s="12">
        <f t="shared" si="37"/>
        <v>352657.37230200006</v>
      </c>
      <c r="F34" s="12">
        <f t="shared" si="37"/>
        <v>336315</v>
      </c>
      <c r="G34" s="12">
        <f t="shared" si="37"/>
        <v>357216.234112</v>
      </c>
      <c r="H34" s="12">
        <f t="shared" si="37"/>
        <v>425501.55269300006</v>
      </c>
      <c r="I34" s="12">
        <f t="shared" si="37"/>
        <v>447809.41528099997</v>
      </c>
      <c r="J34" s="12">
        <f t="shared" si="37"/>
        <v>414464.39461099997</v>
      </c>
      <c r="K34" s="12">
        <f t="shared" si="37"/>
        <v>408019.21069899993</v>
      </c>
      <c r="L34" s="12">
        <f t="shared" si="37"/>
        <v>450010</v>
      </c>
      <c r="M34" s="12">
        <f t="shared" si="37"/>
        <v>465161</v>
      </c>
      <c r="N34" s="12">
        <f t="shared" si="37"/>
        <v>403837.4</v>
      </c>
      <c r="O34" s="12">
        <f t="shared" si="37"/>
        <v>423933</v>
      </c>
      <c r="P34" s="12">
        <f t="shared" si="37"/>
        <v>466375</v>
      </c>
      <c r="Q34" s="12">
        <f t="shared" si="37"/>
        <v>474290</v>
      </c>
      <c r="R34" s="12">
        <f t="shared" si="37"/>
        <v>420374</v>
      </c>
      <c r="S34" s="12">
        <f t="shared" si="37"/>
        <v>443099</v>
      </c>
      <c r="T34" s="12">
        <f t="shared" si="37"/>
        <v>463560</v>
      </c>
      <c r="U34" s="12">
        <f t="shared" si="37"/>
        <v>496347.931848</v>
      </c>
      <c r="V34" s="12">
        <f t="shared" si="37"/>
        <v>457881.538092</v>
      </c>
      <c r="W34" s="12">
        <v>495631.312961</v>
      </c>
      <c r="X34" s="12">
        <v>528641.953781</v>
      </c>
      <c r="Y34" s="13">
        <v>546970.343709</v>
      </c>
      <c r="AA34" s="52">
        <f aca="true" t="shared" si="38" ref="AA34:AX34">AA9+AA22</f>
        <v>65914.365791</v>
      </c>
      <c r="AB34" s="40">
        <f t="shared" si="38"/>
        <v>67836.41509099999</v>
      </c>
      <c r="AC34" s="40">
        <f t="shared" si="38"/>
        <v>72859.73858900002</v>
      </c>
      <c r="AD34" s="40">
        <f t="shared" si="38"/>
        <v>74094.703071</v>
      </c>
      <c r="AE34" s="40">
        <f t="shared" si="38"/>
        <v>70611.86474399999</v>
      </c>
      <c r="AF34" s="40">
        <f t="shared" si="38"/>
        <v>74278.63270700001</v>
      </c>
      <c r="AG34" s="40">
        <f t="shared" si="38"/>
        <v>80788.96249099998</v>
      </c>
      <c r="AH34" s="40">
        <f t="shared" si="38"/>
        <v>79333.44261800002</v>
      </c>
      <c r="AI34" s="40">
        <f t="shared" si="38"/>
        <v>71364.863476</v>
      </c>
      <c r="AJ34" s="40">
        <f t="shared" si="38"/>
        <v>70700.065554</v>
      </c>
      <c r="AK34" s="40">
        <f t="shared" si="38"/>
        <v>74517.05897099999</v>
      </c>
      <c r="AL34" s="40">
        <f t="shared" si="38"/>
        <v>74528.64189700001</v>
      </c>
      <c r="AM34" s="40">
        <f t="shared" si="38"/>
        <v>68489.88644599999</v>
      </c>
      <c r="AN34" s="40">
        <f t="shared" si="38"/>
        <v>70469</v>
      </c>
      <c r="AO34" s="40">
        <f t="shared" si="38"/>
        <v>77732</v>
      </c>
      <c r="AP34" s="40">
        <f t="shared" si="38"/>
        <v>75439</v>
      </c>
      <c r="AQ34" s="40">
        <f t="shared" si="38"/>
        <v>71187</v>
      </c>
      <c r="AR34" s="40">
        <f t="shared" si="38"/>
        <v>73237</v>
      </c>
      <c r="AS34" s="40">
        <f t="shared" si="38"/>
        <v>74249</v>
      </c>
      <c r="AT34" s="40">
        <f t="shared" si="38"/>
        <v>73645.553779</v>
      </c>
      <c r="AU34" s="40">
        <f t="shared" si="38"/>
        <v>73707.150981</v>
      </c>
      <c r="AV34" s="40">
        <f t="shared" si="38"/>
        <v>76678.40976800001</v>
      </c>
      <c r="AW34" s="40">
        <f>AW9+AW22</f>
        <v>79227.906422</v>
      </c>
      <c r="AX34" s="41">
        <f t="shared" si="38"/>
        <v>79432.50819200001</v>
      </c>
      <c r="AZ34" s="30">
        <f t="shared" si="33"/>
        <v>4320.393245318295</v>
      </c>
      <c r="BA34" s="12">
        <f t="shared" si="33"/>
        <v>4272.380419828165</v>
      </c>
      <c r="BB34" s="12">
        <f t="shared" si="33"/>
        <v>4371.301038844028</v>
      </c>
      <c r="BC34" s="12">
        <f t="shared" si="33"/>
        <v>4759.549032325187</v>
      </c>
      <c r="BD34" s="12">
        <f t="shared" si="33"/>
        <v>4762.868127322431</v>
      </c>
      <c r="BE34" s="12">
        <f t="shared" si="33"/>
        <v>4809.138524682832</v>
      </c>
      <c r="BF34" s="12">
        <f t="shared" si="33"/>
        <v>5266.8277890114205</v>
      </c>
      <c r="BG34" s="12">
        <f t="shared" si="33"/>
        <v>5644.64871942159</v>
      </c>
      <c r="BH34" s="12">
        <f t="shared" si="33"/>
        <v>5807.681461485376</v>
      </c>
      <c r="BI34" s="12">
        <f t="shared" si="33"/>
        <v>5771.129170840145</v>
      </c>
      <c r="BJ34" s="12">
        <f t="shared" si="34"/>
        <v>6039.0198729546155</v>
      </c>
      <c r="BK34" s="12">
        <f t="shared" si="34"/>
        <v>6241.372285340464</v>
      </c>
      <c r="BL34" s="12">
        <f t="shared" si="34"/>
        <v>5896.30704554315</v>
      </c>
      <c r="BM34" s="12">
        <f t="shared" si="34"/>
        <v>6015.879322822801</v>
      </c>
      <c r="BN34" s="12">
        <f t="shared" si="34"/>
        <v>5999.78129985077</v>
      </c>
      <c r="BO34" s="12">
        <f t="shared" si="34"/>
        <v>6287.066371505455</v>
      </c>
      <c r="BP34" s="12">
        <f t="shared" si="34"/>
        <v>5905.207411465576</v>
      </c>
      <c r="BQ34" s="12">
        <f t="shared" si="34"/>
        <v>6050.206862651392</v>
      </c>
      <c r="BR34" s="12">
        <f t="shared" si="34"/>
        <v>6243.3164083017955</v>
      </c>
      <c r="BS34" s="12">
        <f t="shared" si="34"/>
        <v>6739.68632699091</v>
      </c>
      <c r="BT34" s="12">
        <f t="shared" si="35"/>
        <v>6212.172523260752</v>
      </c>
      <c r="BU34" s="12">
        <f t="shared" si="35"/>
        <v>6463.766195211842</v>
      </c>
      <c r="BV34" s="12">
        <f t="shared" si="36"/>
        <v>6672.421090685374</v>
      </c>
      <c r="BW34" s="13">
        <f t="shared" si="36"/>
        <v>6885.975983370594</v>
      </c>
    </row>
    <row r="35" spans="1:75" ht="13.5">
      <c r="A35" s="48" t="s">
        <v>16</v>
      </c>
      <c r="B35" s="30">
        <f aca="true" t="shared" si="39" ref="B35:V35">B10+B23</f>
        <v>235547.47455</v>
      </c>
      <c r="C35" s="12">
        <f t="shared" si="39"/>
        <v>242515.58139699994</v>
      </c>
      <c r="D35" s="12">
        <f t="shared" si="39"/>
        <v>286122.92766399996</v>
      </c>
      <c r="E35" s="12">
        <f t="shared" si="39"/>
        <v>304203.80307300005</v>
      </c>
      <c r="F35" s="12">
        <f t="shared" si="39"/>
        <v>276511</v>
      </c>
      <c r="G35" s="12">
        <f t="shared" si="39"/>
        <v>281364</v>
      </c>
      <c r="H35" s="12">
        <f t="shared" si="39"/>
        <v>343207.358929</v>
      </c>
      <c r="I35" s="12">
        <f t="shared" si="39"/>
        <v>367071</v>
      </c>
      <c r="J35" s="12">
        <f t="shared" si="39"/>
        <v>311156.556309</v>
      </c>
      <c r="K35" s="12">
        <f t="shared" si="39"/>
        <v>335947.108089</v>
      </c>
      <c r="L35" s="12">
        <f t="shared" si="39"/>
        <v>389456</v>
      </c>
      <c r="M35" s="12">
        <f t="shared" si="39"/>
        <v>384160</v>
      </c>
      <c r="N35" s="12">
        <f t="shared" si="39"/>
        <v>327582</v>
      </c>
      <c r="O35" s="12">
        <f t="shared" si="39"/>
        <v>343405</v>
      </c>
      <c r="P35" s="12">
        <f t="shared" si="39"/>
        <v>391833</v>
      </c>
      <c r="Q35" s="12">
        <f t="shared" si="39"/>
        <v>400914</v>
      </c>
      <c r="R35" s="12">
        <f t="shared" si="39"/>
        <v>340232</v>
      </c>
      <c r="S35" s="12">
        <f t="shared" si="39"/>
        <v>368855</v>
      </c>
      <c r="T35" s="12">
        <f t="shared" si="39"/>
        <v>414854</v>
      </c>
      <c r="U35" s="12">
        <f t="shared" si="39"/>
        <v>428850.419509</v>
      </c>
      <c r="V35" s="12">
        <f t="shared" si="39"/>
        <v>375382.494226</v>
      </c>
      <c r="W35" s="12">
        <v>393654.563167</v>
      </c>
      <c r="X35" s="12">
        <v>445916.429813999</v>
      </c>
      <c r="Y35" s="13">
        <v>461757.038718999</v>
      </c>
      <c r="AA35" s="52">
        <f aca="true" t="shared" si="40" ref="AA35:AX35">AA10+AA23</f>
        <v>21808.007637</v>
      </c>
      <c r="AB35" s="40">
        <f t="shared" si="40"/>
        <v>22527.055502000003</v>
      </c>
      <c r="AC35" s="40">
        <f t="shared" si="40"/>
        <v>25292.084973999998</v>
      </c>
      <c r="AD35" s="40">
        <f t="shared" si="40"/>
        <v>27560.693743000003</v>
      </c>
      <c r="AE35" s="40">
        <f t="shared" si="40"/>
        <v>24551.399755</v>
      </c>
      <c r="AF35" s="40">
        <f t="shared" si="40"/>
        <v>24183.653137</v>
      </c>
      <c r="AG35" s="40">
        <f t="shared" si="40"/>
        <v>27063.037467000002</v>
      </c>
      <c r="AH35" s="40">
        <f t="shared" si="40"/>
        <v>28690.746229999997</v>
      </c>
      <c r="AI35" s="40">
        <f t="shared" si="40"/>
        <v>22784.280495000003</v>
      </c>
      <c r="AJ35" s="40">
        <f t="shared" si="40"/>
        <v>24445.117189000004</v>
      </c>
      <c r="AK35" s="40">
        <f t="shared" si="40"/>
        <v>27619.933061000003</v>
      </c>
      <c r="AL35" s="40">
        <f t="shared" si="40"/>
        <v>27828.190766</v>
      </c>
      <c r="AM35" s="40">
        <f t="shared" si="40"/>
        <v>23095.691354</v>
      </c>
      <c r="AN35" s="40">
        <f t="shared" si="40"/>
        <v>24229</v>
      </c>
      <c r="AO35" s="40">
        <f t="shared" si="40"/>
        <v>27388</v>
      </c>
      <c r="AP35" s="40">
        <f t="shared" si="40"/>
        <v>29238</v>
      </c>
      <c r="AQ35" s="40">
        <f t="shared" si="40"/>
        <v>23961</v>
      </c>
      <c r="AR35" s="40">
        <f t="shared" si="40"/>
        <v>25734</v>
      </c>
      <c r="AS35" s="40">
        <f t="shared" si="40"/>
        <v>28551</v>
      </c>
      <c r="AT35" s="40">
        <f t="shared" si="40"/>
        <v>30048.779388</v>
      </c>
      <c r="AU35" s="40">
        <f t="shared" si="40"/>
        <v>25213.56830499999</v>
      </c>
      <c r="AV35" s="40">
        <f t="shared" si="40"/>
        <v>26093.022713</v>
      </c>
      <c r="AW35" s="40">
        <f>AW10+AW23</f>
        <v>29008.161882</v>
      </c>
      <c r="AX35" s="41">
        <f t="shared" si="40"/>
        <v>30829.834428000002</v>
      </c>
      <c r="AZ35" s="30">
        <f t="shared" si="33"/>
        <v>10800.962585429603</v>
      </c>
      <c r="BA35" s="12">
        <f t="shared" si="33"/>
        <v>10765.525098274333</v>
      </c>
      <c r="BB35" s="12">
        <f t="shared" si="33"/>
        <v>11312.745784229784</v>
      </c>
      <c r="BC35" s="12">
        <f t="shared" si="33"/>
        <v>11037.59600210583</v>
      </c>
      <c r="BD35" s="12">
        <f t="shared" si="33"/>
        <v>11262.535039114719</v>
      </c>
      <c r="BE35" s="12">
        <f t="shared" si="33"/>
        <v>11634.470541157596</v>
      </c>
      <c r="BF35" s="12">
        <f t="shared" si="33"/>
        <v>12681.775257027173</v>
      </c>
      <c r="BG35" s="12">
        <f t="shared" si="33"/>
        <v>12794.055513835969</v>
      </c>
      <c r="BH35" s="12">
        <f t="shared" si="33"/>
        <v>13656.632974531854</v>
      </c>
      <c r="BI35" s="12">
        <f t="shared" si="33"/>
        <v>13742.912561702587</v>
      </c>
      <c r="BJ35" s="12">
        <f t="shared" si="34"/>
        <v>14100.541052719676</v>
      </c>
      <c r="BK35" s="12">
        <f t="shared" si="34"/>
        <v>13804.706286165036</v>
      </c>
      <c r="BL35" s="12">
        <f t="shared" si="34"/>
        <v>14183.684522752565</v>
      </c>
      <c r="BM35" s="12">
        <f t="shared" si="34"/>
        <v>14173.304717487308</v>
      </c>
      <c r="BN35" s="12">
        <f t="shared" si="34"/>
        <v>14306.740178180225</v>
      </c>
      <c r="BO35" s="12">
        <f t="shared" si="34"/>
        <v>13712.087010055408</v>
      </c>
      <c r="BP35" s="12">
        <f t="shared" si="34"/>
        <v>14199.407370310088</v>
      </c>
      <c r="BQ35" s="12">
        <f t="shared" si="34"/>
        <v>14333.372192430248</v>
      </c>
      <c r="BR35" s="12">
        <f t="shared" si="34"/>
        <v>14530.27914959196</v>
      </c>
      <c r="BS35" s="12">
        <f t="shared" si="34"/>
        <v>14271.808314458915</v>
      </c>
      <c r="BT35" s="12">
        <f t="shared" si="35"/>
        <v>14888.11459310817</v>
      </c>
      <c r="BU35" s="12">
        <f t="shared" si="35"/>
        <v>15086.583394221876</v>
      </c>
      <c r="BV35" s="12">
        <f t="shared" si="36"/>
        <v>15372.102225156734</v>
      </c>
      <c r="BW35" s="13">
        <f t="shared" si="36"/>
        <v>14977.6035871158</v>
      </c>
    </row>
    <row r="36" spans="1:75" ht="13.5">
      <c r="A36" s="48" t="s">
        <v>17</v>
      </c>
      <c r="B36" s="30">
        <f aca="true" t="shared" si="41" ref="B36:V36">B11+B24</f>
        <v>183696.354345</v>
      </c>
      <c r="C36" s="12">
        <f t="shared" si="41"/>
        <v>189085.29197700002</v>
      </c>
      <c r="D36" s="12">
        <f t="shared" si="41"/>
        <v>189217.18808499997</v>
      </c>
      <c r="E36" s="12">
        <f t="shared" si="41"/>
        <v>210318.55525200005</v>
      </c>
      <c r="F36" s="12">
        <f t="shared" si="41"/>
        <v>208206</v>
      </c>
      <c r="G36" s="12">
        <f t="shared" si="41"/>
        <v>216460</v>
      </c>
      <c r="H36" s="12">
        <f t="shared" si="41"/>
        <v>225655.99921</v>
      </c>
      <c r="I36" s="12">
        <f t="shared" si="41"/>
        <v>240780.44063299993</v>
      </c>
      <c r="J36" s="12">
        <f t="shared" si="41"/>
        <v>247791.40078099997</v>
      </c>
      <c r="K36" s="12">
        <f t="shared" si="41"/>
        <v>227332.263254</v>
      </c>
      <c r="L36" s="12">
        <f t="shared" si="41"/>
        <v>229598</v>
      </c>
      <c r="M36" s="12">
        <f t="shared" si="41"/>
        <v>251723</v>
      </c>
      <c r="N36" s="12">
        <f t="shared" si="41"/>
        <v>251620</v>
      </c>
      <c r="O36" s="12">
        <f t="shared" si="41"/>
        <v>254356</v>
      </c>
      <c r="P36" s="12">
        <f t="shared" si="41"/>
        <v>253956</v>
      </c>
      <c r="Q36" s="12">
        <f t="shared" si="41"/>
        <v>242018</v>
      </c>
      <c r="R36" s="12">
        <f t="shared" si="41"/>
        <v>228386</v>
      </c>
      <c r="S36" s="12">
        <f t="shared" si="41"/>
        <v>252491</v>
      </c>
      <c r="T36" s="12">
        <f t="shared" si="41"/>
        <v>255182</v>
      </c>
      <c r="U36" s="12">
        <f t="shared" si="41"/>
        <v>249598.1546189999</v>
      </c>
      <c r="V36" s="12">
        <f t="shared" si="41"/>
        <v>251437.760641</v>
      </c>
      <c r="W36" s="12">
        <v>281576.625897</v>
      </c>
      <c r="X36" s="12">
        <v>320877.927930999</v>
      </c>
      <c r="Y36" s="13">
        <v>356192.649026</v>
      </c>
      <c r="AA36" s="52">
        <f aca="true" t="shared" si="42" ref="AA36:AX36">AA11+AA24</f>
        <v>9320.785546</v>
      </c>
      <c r="AB36" s="40">
        <f t="shared" si="42"/>
        <v>9517.468090999999</v>
      </c>
      <c r="AC36" s="40">
        <f t="shared" si="42"/>
        <v>9938.713273000001</v>
      </c>
      <c r="AD36" s="40">
        <f t="shared" si="42"/>
        <v>10516.070362000002</v>
      </c>
      <c r="AE36" s="40">
        <f t="shared" si="42"/>
        <v>9931.497596</v>
      </c>
      <c r="AF36" s="40">
        <f t="shared" si="42"/>
        <v>10508.268701999998</v>
      </c>
      <c r="AG36" s="40">
        <f t="shared" si="42"/>
        <v>10906.608347000001</v>
      </c>
      <c r="AH36" s="40">
        <f t="shared" si="42"/>
        <v>11728.911151</v>
      </c>
      <c r="AI36" s="40">
        <f t="shared" si="42"/>
        <v>10560.798004</v>
      </c>
      <c r="AJ36" s="40">
        <f t="shared" si="42"/>
        <v>10338.412882</v>
      </c>
      <c r="AK36" s="40">
        <f t="shared" si="42"/>
        <v>10899.048491</v>
      </c>
      <c r="AL36" s="40">
        <f t="shared" si="42"/>
        <v>11522.433125</v>
      </c>
      <c r="AM36" s="40">
        <f t="shared" si="42"/>
        <v>11924.956397</v>
      </c>
      <c r="AN36" s="40">
        <f t="shared" si="42"/>
        <v>12119</v>
      </c>
      <c r="AO36" s="40">
        <f t="shared" si="42"/>
        <v>11792</v>
      </c>
      <c r="AP36" s="40">
        <f t="shared" si="42"/>
        <v>11569</v>
      </c>
      <c r="AQ36" s="40">
        <f t="shared" si="42"/>
        <v>10759</v>
      </c>
      <c r="AR36" s="40">
        <f t="shared" si="42"/>
        <v>12095</v>
      </c>
      <c r="AS36" s="40">
        <f t="shared" si="42"/>
        <v>12328</v>
      </c>
      <c r="AT36" s="40">
        <f t="shared" si="42"/>
        <v>11813.813839000011</v>
      </c>
      <c r="AU36" s="40">
        <f t="shared" si="42"/>
        <v>12338.002457</v>
      </c>
      <c r="AV36" s="40">
        <f t="shared" si="42"/>
        <v>13077.707036</v>
      </c>
      <c r="AW36" s="40">
        <f>AW11+AW24</f>
        <v>13902.322526</v>
      </c>
      <c r="AX36" s="41">
        <f t="shared" si="42"/>
        <v>14925.626296999999</v>
      </c>
      <c r="AZ36" s="30">
        <f t="shared" si="33"/>
        <v>19708.248134067733</v>
      </c>
      <c r="BA36" s="12">
        <f t="shared" si="33"/>
        <v>19867.184231046143</v>
      </c>
      <c r="BB36" s="12">
        <f t="shared" si="33"/>
        <v>19038.398924238685</v>
      </c>
      <c r="BC36" s="12">
        <f t="shared" si="33"/>
        <v>19999.72879717406</v>
      </c>
      <c r="BD36" s="12">
        <f t="shared" si="33"/>
        <v>20964.209877456637</v>
      </c>
      <c r="BE36" s="12">
        <f t="shared" si="33"/>
        <v>20599.01646393968</v>
      </c>
      <c r="BF36" s="12">
        <f t="shared" si="33"/>
        <v>20689.841610757896</v>
      </c>
      <c r="BG36" s="12">
        <f t="shared" si="33"/>
        <v>20528.79739075107</v>
      </c>
      <c r="BH36" s="12">
        <f t="shared" si="33"/>
        <v>23463.32168148152</v>
      </c>
      <c r="BI36" s="12">
        <f t="shared" si="33"/>
        <v>21989.087285322443</v>
      </c>
      <c r="BJ36" s="12">
        <f t="shared" si="34"/>
        <v>21065.875630298633</v>
      </c>
      <c r="BK36" s="12">
        <f t="shared" si="34"/>
        <v>21846.340722415778</v>
      </c>
      <c r="BL36" s="12">
        <f t="shared" si="34"/>
        <v>21100.28679545536</v>
      </c>
      <c r="BM36" s="12">
        <f t="shared" si="34"/>
        <v>20988.200346563248</v>
      </c>
      <c r="BN36" s="12">
        <f t="shared" si="34"/>
        <v>21536.29579375848</v>
      </c>
      <c r="BO36" s="12">
        <f t="shared" si="34"/>
        <v>20919.526320338835</v>
      </c>
      <c r="BP36" s="12">
        <f t="shared" si="34"/>
        <v>21227.43749419091</v>
      </c>
      <c r="BQ36" s="12">
        <f t="shared" si="34"/>
        <v>20875.651095494006</v>
      </c>
      <c r="BR36" s="12">
        <f t="shared" si="34"/>
        <v>20699.383517196628</v>
      </c>
      <c r="BS36" s="12">
        <f t="shared" si="34"/>
        <v>21127.652595559037</v>
      </c>
      <c r="BT36" s="12">
        <f t="shared" si="35"/>
        <v>20379.130375220997</v>
      </c>
      <c r="BU36" s="12">
        <f t="shared" si="35"/>
        <v>21531.039433891783</v>
      </c>
      <c r="BV36" s="12">
        <f t="shared" si="36"/>
        <v>23080.886472810278</v>
      </c>
      <c r="BW36" s="13">
        <f t="shared" si="36"/>
        <v>23864.502697457563</v>
      </c>
    </row>
    <row r="37" spans="1:75" ht="13.5">
      <c r="A37" s="48" t="s">
        <v>22</v>
      </c>
      <c r="B37" s="30">
        <f aca="true" t="shared" si="43" ref="B37:Q37">B21</f>
        <v>162709.36170399998</v>
      </c>
      <c r="C37" s="12">
        <f t="shared" si="43"/>
        <v>192773.105881</v>
      </c>
      <c r="D37" s="12">
        <f t="shared" si="43"/>
        <v>196841.779798</v>
      </c>
      <c r="E37" s="12">
        <f t="shared" si="43"/>
        <v>185402.3253400001</v>
      </c>
      <c r="F37" s="12">
        <f t="shared" si="43"/>
        <v>207983</v>
      </c>
      <c r="G37" s="12">
        <f t="shared" si="43"/>
        <v>226606</v>
      </c>
      <c r="H37" s="12">
        <f t="shared" si="43"/>
        <v>236982</v>
      </c>
      <c r="I37" s="12">
        <f t="shared" si="43"/>
        <v>224832</v>
      </c>
      <c r="J37" s="12">
        <f t="shared" si="43"/>
        <v>244966.903017</v>
      </c>
      <c r="K37" s="12">
        <f t="shared" si="43"/>
        <v>250697.00758099998</v>
      </c>
      <c r="L37" s="12">
        <f t="shared" si="43"/>
        <v>243518</v>
      </c>
      <c r="M37" s="12">
        <f t="shared" si="43"/>
        <v>241718</v>
      </c>
      <c r="N37" s="12">
        <f t="shared" si="43"/>
        <v>233204.8</v>
      </c>
      <c r="O37" s="12">
        <f t="shared" si="43"/>
        <v>259095</v>
      </c>
      <c r="P37" s="12">
        <f t="shared" si="43"/>
        <v>244625</v>
      </c>
      <c r="Q37" s="12">
        <f t="shared" si="43"/>
        <v>241321</v>
      </c>
      <c r="R37" s="12">
        <f>R21</f>
        <v>248783</v>
      </c>
      <c r="S37" s="12">
        <f>S21</f>
        <v>263046</v>
      </c>
      <c r="T37" s="12">
        <f>T21</f>
        <v>238885</v>
      </c>
      <c r="U37" s="12">
        <f>U21</f>
        <v>243881.720454</v>
      </c>
      <c r="V37" s="12">
        <f>V21</f>
        <v>258451.478364</v>
      </c>
      <c r="W37" s="12">
        <v>279911.628527</v>
      </c>
      <c r="X37" s="12">
        <v>256603.60337</v>
      </c>
      <c r="Y37" s="13">
        <v>246989.33439</v>
      </c>
      <c r="AA37" s="52">
        <f aca="true" t="shared" si="44" ref="AA37:AP37">AA21</f>
        <v>35220.43294811128</v>
      </c>
      <c r="AB37" s="40">
        <f t="shared" si="44"/>
        <v>37910.60103005299</v>
      </c>
      <c r="AC37" s="40">
        <f t="shared" si="44"/>
        <v>37408.601504209</v>
      </c>
      <c r="AD37" s="40">
        <f t="shared" si="44"/>
        <v>38170.26248616801</v>
      </c>
      <c r="AE37" s="40">
        <f t="shared" si="44"/>
        <v>36435.862966</v>
      </c>
      <c r="AF37" s="40">
        <f t="shared" si="44"/>
        <v>36173.871439999995</v>
      </c>
      <c r="AG37" s="40">
        <f t="shared" si="44"/>
        <v>37337.55893809482</v>
      </c>
      <c r="AH37" s="40">
        <f t="shared" si="44"/>
        <v>33904.387372000005</v>
      </c>
      <c r="AI37" s="40">
        <f t="shared" si="44"/>
        <v>32334.975698000002</v>
      </c>
      <c r="AJ37" s="40">
        <f t="shared" si="44"/>
        <v>34632.06859</v>
      </c>
      <c r="AK37" s="40">
        <f t="shared" si="44"/>
        <v>33890.400926</v>
      </c>
      <c r="AL37" s="40">
        <f t="shared" si="44"/>
        <v>41377.934945</v>
      </c>
      <c r="AM37" s="40">
        <f t="shared" si="44"/>
        <v>31823.137834</v>
      </c>
      <c r="AN37" s="40">
        <f t="shared" si="44"/>
        <v>34411.784695</v>
      </c>
      <c r="AO37" s="40">
        <f t="shared" si="44"/>
        <v>31423</v>
      </c>
      <c r="AP37" s="40">
        <f t="shared" si="44"/>
        <v>33733</v>
      </c>
      <c r="AQ37" s="40">
        <f aca="true" t="shared" si="45" ref="AQ37:AV37">AQ21</f>
        <v>32186</v>
      </c>
      <c r="AR37" s="40">
        <f t="shared" si="45"/>
        <v>31863</v>
      </c>
      <c r="AS37" s="40">
        <f t="shared" si="45"/>
        <v>28898</v>
      </c>
      <c r="AT37" s="40">
        <f t="shared" si="45"/>
        <v>31913.062221</v>
      </c>
      <c r="AU37" s="40">
        <f t="shared" si="45"/>
        <v>30646.078188</v>
      </c>
      <c r="AV37" s="40">
        <f t="shared" si="45"/>
        <v>31862.052342</v>
      </c>
      <c r="AW37" s="40">
        <f>AW21+AW16</f>
        <v>29373.252812000002</v>
      </c>
      <c r="AX37" s="41">
        <f>AX21+AX16</f>
        <v>31874.858245</v>
      </c>
      <c r="AZ37" s="30">
        <f t="shared" si="33"/>
        <v>4619.743372936742</v>
      </c>
      <c r="BA37" s="12">
        <f t="shared" si="33"/>
        <v>5084.939321541813</v>
      </c>
      <c r="BB37" s="12">
        <f t="shared" si="33"/>
        <v>5261.939016240757</v>
      </c>
      <c r="BC37" s="12">
        <f t="shared" si="33"/>
        <v>4857.2452287218475</v>
      </c>
      <c r="BD37" s="12">
        <f t="shared" si="33"/>
        <v>5708.194703500741</v>
      </c>
      <c r="BE37" s="12">
        <f t="shared" si="33"/>
        <v>6264.355762303777</v>
      </c>
      <c r="BF37" s="12">
        <f t="shared" si="33"/>
        <v>6347.013750762684</v>
      </c>
      <c r="BG37" s="12">
        <f t="shared" si="33"/>
        <v>6631.354152875149</v>
      </c>
      <c r="BH37" s="12">
        <f t="shared" si="33"/>
        <v>7575.911152831075</v>
      </c>
      <c r="BI37" s="12">
        <f t="shared" si="33"/>
        <v>7238.8689959279145</v>
      </c>
      <c r="BJ37" s="12">
        <f t="shared" si="34"/>
        <v>7185.456452159529</v>
      </c>
      <c r="BK37" s="12">
        <f t="shared" si="34"/>
        <v>5841.712505017329</v>
      </c>
      <c r="BL37" s="12">
        <f t="shared" si="34"/>
        <v>7328.15227764381</v>
      </c>
      <c r="BM37" s="12">
        <f t="shared" si="34"/>
        <v>7529.252036661912</v>
      </c>
      <c r="BN37" s="12">
        <f t="shared" si="34"/>
        <v>7784.902778219775</v>
      </c>
      <c r="BO37" s="12">
        <f t="shared" si="34"/>
        <v>7153.855275249755</v>
      </c>
      <c r="BP37" s="12">
        <f t="shared" si="34"/>
        <v>7729.540794134095</v>
      </c>
      <c r="BQ37" s="12">
        <f t="shared" si="34"/>
        <v>8255.531494209585</v>
      </c>
      <c r="BR37" s="12">
        <f t="shared" si="34"/>
        <v>8266.489030382725</v>
      </c>
      <c r="BS37" s="12">
        <f t="shared" si="34"/>
        <v>7642.065771222563</v>
      </c>
      <c r="BT37" s="12">
        <f t="shared" si="35"/>
        <v>8433.42749367523</v>
      </c>
      <c r="BU37" s="12">
        <f t="shared" si="35"/>
        <v>8785.109807820678</v>
      </c>
      <c r="BV37" s="12">
        <f t="shared" si="36"/>
        <v>8735.96142083278</v>
      </c>
      <c r="BW37" s="13">
        <f t="shared" si="36"/>
        <v>7748.719460697323</v>
      </c>
    </row>
    <row r="38" spans="1:75" ht="13.5">
      <c r="A38" s="48" t="s">
        <v>18</v>
      </c>
      <c r="B38" s="30">
        <f aca="true" t="shared" si="46" ref="B38:V38">B13</f>
        <v>99588.08807199998</v>
      </c>
      <c r="C38" s="12">
        <f t="shared" si="46"/>
        <v>107118.23878000001</v>
      </c>
      <c r="D38" s="12">
        <f t="shared" si="46"/>
        <v>111594.74785299996</v>
      </c>
      <c r="E38" s="12">
        <f t="shared" si="46"/>
        <v>103767.63361899997</v>
      </c>
      <c r="F38" s="12">
        <f t="shared" si="46"/>
        <v>106996</v>
      </c>
      <c r="G38" s="12">
        <f t="shared" si="46"/>
        <v>105018</v>
      </c>
      <c r="H38" s="12">
        <f t="shared" si="46"/>
        <v>114150.42219700007</v>
      </c>
      <c r="I38" s="12">
        <f t="shared" si="46"/>
        <v>117572.879439</v>
      </c>
      <c r="J38" s="12">
        <f t="shared" si="46"/>
        <v>118998.306565</v>
      </c>
      <c r="K38" s="12">
        <f t="shared" si="46"/>
        <v>104384.761522</v>
      </c>
      <c r="L38" s="12">
        <f t="shared" si="46"/>
        <v>111270</v>
      </c>
      <c r="M38" s="12">
        <f t="shared" si="46"/>
        <v>101743</v>
      </c>
      <c r="N38" s="12">
        <f t="shared" si="46"/>
        <v>100595</v>
      </c>
      <c r="O38" s="12">
        <f t="shared" si="46"/>
        <v>106745</v>
      </c>
      <c r="P38" s="12">
        <f t="shared" si="46"/>
        <v>109255</v>
      </c>
      <c r="Q38" s="12">
        <f t="shared" si="46"/>
        <v>106865</v>
      </c>
      <c r="R38" s="12">
        <f t="shared" si="46"/>
        <v>111391</v>
      </c>
      <c r="S38" s="12">
        <f t="shared" si="46"/>
        <v>103398</v>
      </c>
      <c r="T38" s="12">
        <f t="shared" si="46"/>
        <v>115630</v>
      </c>
      <c r="U38" s="12">
        <f t="shared" si="46"/>
        <v>113942.168451</v>
      </c>
      <c r="V38" s="12">
        <f t="shared" si="46"/>
        <v>112129.356734</v>
      </c>
      <c r="W38" s="12">
        <v>110549.152777</v>
      </c>
      <c r="X38" s="12">
        <v>126311.666177</v>
      </c>
      <c r="Y38" s="13">
        <v>126592.815846</v>
      </c>
      <c r="AA38" s="52">
        <f aca="true" t="shared" si="47" ref="AA38:AX38">AA13</f>
        <v>13534.059799</v>
      </c>
      <c r="AB38" s="40">
        <f t="shared" si="47"/>
        <v>14431.167116</v>
      </c>
      <c r="AC38" s="40">
        <f t="shared" si="47"/>
        <v>14993.117658</v>
      </c>
      <c r="AD38" s="40">
        <f t="shared" si="47"/>
        <v>14078.231569000009</v>
      </c>
      <c r="AE38" s="40">
        <f t="shared" si="47"/>
        <v>14511.332102</v>
      </c>
      <c r="AF38" s="40">
        <f t="shared" si="47"/>
        <v>13940.497378999999</v>
      </c>
      <c r="AG38" s="40">
        <f t="shared" si="47"/>
        <v>14417.660943</v>
      </c>
      <c r="AH38" s="40">
        <f t="shared" si="47"/>
        <v>14478.029054999999</v>
      </c>
      <c r="AI38" s="40">
        <f t="shared" si="47"/>
        <v>14430.703979000002</v>
      </c>
      <c r="AJ38" s="40">
        <f t="shared" si="47"/>
        <v>13008.268193999998</v>
      </c>
      <c r="AK38" s="40">
        <f t="shared" si="47"/>
        <v>12937.963612</v>
      </c>
      <c r="AL38" s="40">
        <f t="shared" si="47"/>
        <v>11762.568446000001</v>
      </c>
      <c r="AM38" s="40">
        <f t="shared" si="47"/>
        <v>11611.776104999999</v>
      </c>
      <c r="AN38" s="40">
        <f t="shared" si="47"/>
        <v>11795</v>
      </c>
      <c r="AO38" s="40">
        <f t="shared" si="47"/>
        <v>12202</v>
      </c>
      <c r="AP38" s="40">
        <f t="shared" si="47"/>
        <v>11869</v>
      </c>
      <c r="AQ38" s="40">
        <f t="shared" si="47"/>
        <v>12529</v>
      </c>
      <c r="AR38" s="40">
        <f t="shared" si="47"/>
        <v>11494</v>
      </c>
      <c r="AS38" s="40">
        <f t="shared" si="47"/>
        <v>12876</v>
      </c>
      <c r="AT38" s="40">
        <f t="shared" si="47"/>
        <v>12594.150634</v>
      </c>
      <c r="AU38" s="40">
        <f t="shared" si="47"/>
        <v>12454.872855</v>
      </c>
      <c r="AV38" s="40">
        <f t="shared" si="47"/>
        <v>11983.445429</v>
      </c>
      <c r="AW38" s="40">
        <f>AW13</f>
        <v>13310.492971</v>
      </c>
      <c r="AX38" s="41">
        <f t="shared" si="47"/>
        <v>13207.769334</v>
      </c>
      <c r="AZ38" s="30">
        <f t="shared" si="33"/>
        <v>7358.330726406152</v>
      </c>
      <c r="BA38" s="12">
        <f t="shared" si="33"/>
        <v>7422.7010136440595</v>
      </c>
      <c r="BB38" s="12">
        <f t="shared" si="33"/>
        <v>7443.064904746842</v>
      </c>
      <c r="BC38" s="12">
        <f t="shared" si="33"/>
        <v>7370.786104093803</v>
      </c>
      <c r="BD38" s="12">
        <f t="shared" si="33"/>
        <v>7373.272091626478</v>
      </c>
      <c r="BE38" s="12">
        <f t="shared" si="33"/>
        <v>7533.303665204901</v>
      </c>
      <c r="BF38" s="12">
        <f t="shared" si="33"/>
        <v>7917.402319855626</v>
      </c>
      <c r="BG38" s="12">
        <f t="shared" si="33"/>
        <v>8120.779354175706</v>
      </c>
      <c r="BH38" s="12">
        <f t="shared" si="33"/>
        <v>8246.188594691565</v>
      </c>
      <c r="BI38" s="12">
        <f t="shared" si="33"/>
        <v>8024.493342637798</v>
      </c>
      <c r="BJ38" s="12">
        <f t="shared" si="34"/>
        <v>8600.271521616953</v>
      </c>
      <c r="BK38" s="12">
        <f t="shared" si="34"/>
        <v>8649.726500388517</v>
      </c>
      <c r="BL38" s="12">
        <f t="shared" si="34"/>
        <v>8663.18805067935</v>
      </c>
      <c r="BM38" s="12">
        <f t="shared" si="34"/>
        <v>9050.021195421788</v>
      </c>
      <c r="BN38" s="12">
        <f t="shared" si="34"/>
        <v>8953.860022947058</v>
      </c>
      <c r="BO38" s="12">
        <f t="shared" si="34"/>
        <v>9003.707136237257</v>
      </c>
      <c r="BP38" s="12">
        <f t="shared" si="34"/>
        <v>8890.653683454386</v>
      </c>
      <c r="BQ38" s="12">
        <f t="shared" si="34"/>
        <v>8995.82390812598</v>
      </c>
      <c r="BR38" s="12">
        <f t="shared" si="34"/>
        <v>8980.273376825102</v>
      </c>
      <c r="BS38" s="12">
        <f t="shared" si="34"/>
        <v>9047.229286220716</v>
      </c>
      <c r="BT38" s="12">
        <f t="shared" si="35"/>
        <v>9002.850373457304</v>
      </c>
      <c r="BU38" s="12">
        <f t="shared" si="35"/>
        <v>9225.155939665772</v>
      </c>
      <c r="BV38" s="12">
        <f t="shared" si="36"/>
        <v>9489.63095898847</v>
      </c>
      <c r="BW38" s="13">
        <f t="shared" si="36"/>
        <v>9584.723403680242</v>
      </c>
    </row>
    <row r="39" spans="1:75" ht="13.5">
      <c r="A39" s="48" t="s">
        <v>31</v>
      </c>
      <c r="B39" s="30">
        <f aca="true" t="shared" si="48" ref="B39:V39">B14+B27</f>
        <v>54755.887919</v>
      </c>
      <c r="C39" s="12">
        <f t="shared" si="48"/>
        <v>59593.890606999994</v>
      </c>
      <c r="D39" s="12">
        <f t="shared" si="48"/>
        <v>61716.14403200001</v>
      </c>
      <c r="E39" s="12">
        <f t="shared" si="48"/>
        <v>61280.618997000034</v>
      </c>
      <c r="F39" s="12">
        <f t="shared" si="48"/>
        <v>61206</v>
      </c>
      <c r="G39" s="12">
        <f t="shared" si="48"/>
        <v>63493</v>
      </c>
      <c r="H39" s="12">
        <f t="shared" si="48"/>
        <v>66234.87904100002</v>
      </c>
      <c r="I39" s="12">
        <f t="shared" si="48"/>
        <v>66994.40330300001</v>
      </c>
      <c r="J39" s="12">
        <f t="shared" si="48"/>
        <v>65572.09100500001</v>
      </c>
      <c r="K39" s="12">
        <f t="shared" si="48"/>
        <v>73359.41659699997</v>
      </c>
      <c r="L39" s="12">
        <f t="shared" si="48"/>
        <v>74524</v>
      </c>
      <c r="M39" s="12">
        <f t="shared" si="48"/>
        <v>73275</v>
      </c>
      <c r="N39" s="12">
        <f t="shared" si="48"/>
        <v>70407</v>
      </c>
      <c r="O39" s="12">
        <f t="shared" si="48"/>
        <v>73020.846821</v>
      </c>
      <c r="P39" s="12">
        <f t="shared" si="48"/>
        <v>77197</v>
      </c>
      <c r="Q39" s="12">
        <f t="shared" si="48"/>
        <v>72971</v>
      </c>
      <c r="R39" s="12">
        <f t="shared" si="48"/>
        <v>70468</v>
      </c>
      <c r="S39" s="12">
        <f t="shared" si="48"/>
        <v>76400</v>
      </c>
      <c r="T39" s="12">
        <f t="shared" si="48"/>
        <v>76268</v>
      </c>
      <c r="U39" s="12">
        <f t="shared" si="48"/>
        <v>78855.14770700001</v>
      </c>
      <c r="V39" s="12">
        <f t="shared" si="48"/>
        <v>77251.672922</v>
      </c>
      <c r="W39" s="12">
        <v>85846.9987390001</v>
      </c>
      <c r="X39" s="12">
        <v>89972.379137</v>
      </c>
      <c r="Y39" s="13">
        <v>89941.093034</v>
      </c>
      <c r="AA39" s="52">
        <f aca="true" t="shared" si="49" ref="AA39:AX39">AA14+AA27</f>
        <v>21727.826029</v>
      </c>
      <c r="AB39" s="40">
        <f t="shared" si="49"/>
        <v>22289.620561000007</v>
      </c>
      <c r="AC39" s="40">
        <f t="shared" si="49"/>
        <v>22936.321127999996</v>
      </c>
      <c r="AD39" s="40">
        <f t="shared" si="49"/>
        <v>23530.473937000017</v>
      </c>
      <c r="AE39" s="40">
        <f t="shared" si="49"/>
        <v>23703.594185</v>
      </c>
      <c r="AF39" s="40">
        <f t="shared" si="49"/>
        <v>22561.794563</v>
      </c>
      <c r="AG39" s="40">
        <f t="shared" si="49"/>
        <v>23527.729752</v>
      </c>
      <c r="AH39" s="40">
        <f t="shared" si="49"/>
        <v>22826.095322</v>
      </c>
      <c r="AI39" s="40">
        <f t="shared" si="49"/>
        <v>22513.355308</v>
      </c>
      <c r="AJ39" s="40">
        <f t="shared" si="49"/>
        <v>24267.723707999998</v>
      </c>
      <c r="AK39" s="40">
        <f t="shared" si="49"/>
        <v>25868.067565999994</v>
      </c>
      <c r="AL39" s="40">
        <f t="shared" si="49"/>
        <v>25069.898794</v>
      </c>
      <c r="AM39" s="40">
        <f t="shared" si="49"/>
        <v>23163.688531000003</v>
      </c>
      <c r="AN39" s="40">
        <f t="shared" si="49"/>
        <v>24071</v>
      </c>
      <c r="AO39" s="40">
        <f t="shared" si="49"/>
        <v>27584</v>
      </c>
      <c r="AP39" s="40">
        <f t="shared" si="49"/>
        <v>24441</v>
      </c>
      <c r="AQ39" s="40">
        <f t="shared" si="49"/>
        <v>23308</v>
      </c>
      <c r="AR39" s="40">
        <f t="shared" si="49"/>
        <v>25575</v>
      </c>
      <c r="AS39" s="40">
        <f t="shared" si="49"/>
        <v>25828</v>
      </c>
      <c r="AT39" s="40">
        <f t="shared" si="49"/>
        <v>25661.764123</v>
      </c>
      <c r="AU39" s="40">
        <f t="shared" si="49"/>
        <v>25246.539123000002</v>
      </c>
      <c r="AV39" s="40">
        <f t="shared" si="49"/>
        <v>28400.962489999998</v>
      </c>
      <c r="AW39" s="40">
        <f>AW14+AW27</f>
        <v>30407.58367</v>
      </c>
      <c r="AX39" s="41">
        <f t="shared" si="49"/>
        <v>26567.396883999998</v>
      </c>
      <c r="AZ39" s="30">
        <f t="shared" si="33"/>
        <v>2520.0812932650347</v>
      </c>
      <c r="BA39" s="12">
        <f t="shared" si="33"/>
        <v>2673.616199248856</v>
      </c>
      <c r="BB39" s="12">
        <f t="shared" si="33"/>
        <v>2690.760374673109</v>
      </c>
      <c r="BC39" s="12">
        <f t="shared" si="33"/>
        <v>2604.3087428273416</v>
      </c>
      <c r="BD39" s="12">
        <f t="shared" si="33"/>
        <v>2582.140055314147</v>
      </c>
      <c r="BE39" s="12">
        <f t="shared" si="33"/>
        <v>2814.1821707801887</v>
      </c>
      <c r="BF39" s="12">
        <f t="shared" si="33"/>
        <v>2815.183604162644</v>
      </c>
      <c r="BG39" s="12">
        <f t="shared" si="33"/>
        <v>2934.9918309694517</v>
      </c>
      <c r="BH39" s="12">
        <f t="shared" si="33"/>
        <v>2912.5863341080626</v>
      </c>
      <c r="BI39" s="12">
        <f t="shared" si="33"/>
        <v>3022.9212051238496</v>
      </c>
      <c r="BJ39" s="12">
        <f t="shared" si="34"/>
        <v>2880.9264476311914</v>
      </c>
      <c r="BK39" s="12">
        <f t="shared" si="34"/>
        <v>2922.827914149257</v>
      </c>
      <c r="BL39" s="12">
        <f t="shared" si="34"/>
        <v>3039.5418201973403</v>
      </c>
      <c r="BM39" s="12">
        <f t="shared" si="34"/>
        <v>3033.560999584562</v>
      </c>
      <c r="BN39" s="12">
        <f t="shared" si="34"/>
        <v>2798.615139211137</v>
      </c>
      <c r="BO39" s="12">
        <f t="shared" si="34"/>
        <v>2985.5979706231333</v>
      </c>
      <c r="BP39" s="12">
        <f t="shared" si="34"/>
        <v>3023.3396258795265</v>
      </c>
      <c r="BQ39" s="12">
        <f t="shared" si="34"/>
        <v>2987.2922776148584</v>
      </c>
      <c r="BR39" s="12">
        <f t="shared" si="34"/>
        <v>2952.9193123741675</v>
      </c>
      <c r="BS39" s="12">
        <f t="shared" si="34"/>
        <v>3072.8654245685357</v>
      </c>
      <c r="BT39" s="12">
        <f t="shared" si="35"/>
        <v>3059.8915972455998</v>
      </c>
      <c r="BU39" s="12">
        <f t="shared" si="35"/>
        <v>3022.6792056511076</v>
      </c>
      <c r="BV39" s="12">
        <f t="shared" si="36"/>
        <v>2958.8796042931353</v>
      </c>
      <c r="BW39" s="13">
        <f t="shared" si="36"/>
        <v>3385.393511705556</v>
      </c>
    </row>
    <row r="40" spans="1:75" ht="13.5">
      <c r="A40" s="48" t="s">
        <v>33</v>
      </c>
      <c r="B40" s="30">
        <f aca="true" t="shared" si="50" ref="B40:V40">B12+B25</f>
        <v>28937.258111999996</v>
      </c>
      <c r="C40" s="12">
        <f t="shared" si="50"/>
        <v>27011.888747999998</v>
      </c>
      <c r="D40" s="12">
        <f t="shared" si="50"/>
        <v>27672.469249</v>
      </c>
      <c r="E40" s="12">
        <f t="shared" si="50"/>
        <v>31844.501135</v>
      </c>
      <c r="F40" s="12">
        <f t="shared" si="50"/>
        <v>73139</v>
      </c>
      <c r="G40" s="12">
        <f t="shared" si="50"/>
        <v>147207</v>
      </c>
      <c r="H40" s="12">
        <f t="shared" si="50"/>
        <v>154511.279182</v>
      </c>
      <c r="I40" s="12">
        <f t="shared" si="50"/>
        <v>167438.789038</v>
      </c>
      <c r="J40" s="12">
        <f t="shared" si="50"/>
        <v>162071.804337</v>
      </c>
      <c r="K40" s="12">
        <f t="shared" si="50"/>
        <v>162239.349092</v>
      </c>
      <c r="L40" s="12">
        <f t="shared" si="50"/>
        <v>161720</v>
      </c>
      <c r="M40" s="12">
        <f t="shared" si="50"/>
        <v>171002</v>
      </c>
      <c r="N40" s="12">
        <f t="shared" si="50"/>
        <v>164191</v>
      </c>
      <c r="O40" s="12">
        <f t="shared" si="50"/>
        <v>168351</v>
      </c>
      <c r="P40" s="12">
        <f t="shared" si="50"/>
        <v>177319</v>
      </c>
      <c r="Q40" s="12">
        <f t="shared" si="50"/>
        <v>187094</v>
      </c>
      <c r="R40" s="12">
        <f t="shared" si="50"/>
        <v>174884</v>
      </c>
      <c r="S40" s="12">
        <f t="shared" si="50"/>
        <v>179272</v>
      </c>
      <c r="T40" s="12">
        <f t="shared" si="50"/>
        <v>185080</v>
      </c>
      <c r="U40" s="12">
        <f t="shared" si="50"/>
        <v>198480.93539300002</v>
      </c>
      <c r="V40" s="12">
        <f t="shared" si="50"/>
        <v>185966.100156</v>
      </c>
      <c r="W40" s="12">
        <v>200459.059519</v>
      </c>
      <c r="X40" s="12">
        <v>205542.000854</v>
      </c>
      <c r="Y40" s="13">
        <v>222668.631341</v>
      </c>
      <c r="AA40" s="52">
        <f aca="true" t="shared" si="51" ref="AA40:AX40">AA12+AA25</f>
        <v>2523.74456821882</v>
      </c>
      <c r="AB40" s="40">
        <f t="shared" si="51"/>
        <v>2652.735532718778</v>
      </c>
      <c r="AC40" s="40">
        <f t="shared" si="51"/>
        <v>2567.1305315914224</v>
      </c>
      <c r="AD40" s="40">
        <f t="shared" si="51"/>
        <v>2279.988812450287</v>
      </c>
      <c r="AE40" s="40">
        <f t="shared" si="51"/>
        <v>2372.5050861</v>
      </c>
      <c r="AF40" s="40">
        <f t="shared" si="51"/>
        <v>2576.1239780000005</v>
      </c>
      <c r="AG40" s="40">
        <f t="shared" si="51"/>
        <v>2755.7598989999997</v>
      </c>
      <c r="AH40" s="40">
        <f t="shared" si="51"/>
        <v>2493.592786000001</v>
      </c>
      <c r="AI40" s="40">
        <f t="shared" si="51"/>
        <v>2643.966397</v>
      </c>
      <c r="AJ40" s="40">
        <f t="shared" si="51"/>
        <v>2776.24817</v>
      </c>
      <c r="AK40" s="40">
        <f t="shared" si="51"/>
        <v>2804.3061049999997</v>
      </c>
      <c r="AL40" s="40">
        <f t="shared" si="51"/>
        <v>2390.285142</v>
      </c>
      <c r="AM40" s="40">
        <f t="shared" si="51"/>
        <v>2521.958427</v>
      </c>
      <c r="AN40" s="40">
        <f t="shared" si="51"/>
        <v>2707</v>
      </c>
      <c r="AO40" s="40">
        <f t="shared" si="51"/>
        <v>3010</v>
      </c>
      <c r="AP40" s="40">
        <f t="shared" si="51"/>
        <v>2730</v>
      </c>
      <c r="AQ40" s="40">
        <f t="shared" si="51"/>
        <v>2659</v>
      </c>
      <c r="AR40" s="40">
        <f t="shared" si="51"/>
        <v>2991</v>
      </c>
      <c r="AS40" s="40">
        <f t="shared" si="51"/>
        <v>3069</v>
      </c>
      <c r="AT40" s="40">
        <f t="shared" si="51"/>
        <v>2806.597767</v>
      </c>
      <c r="AU40" s="40">
        <f t="shared" si="51"/>
        <v>2937.232319</v>
      </c>
      <c r="AV40" s="40">
        <f t="shared" si="51"/>
        <v>3149.483718</v>
      </c>
      <c r="AW40" s="40">
        <f>AW12+AW25</f>
        <v>3321.877232</v>
      </c>
      <c r="AX40" s="41">
        <f t="shared" si="51"/>
        <v>3107.550305</v>
      </c>
      <c r="AZ40" s="30">
        <f aca="true" t="shared" si="52" ref="AZ40:BC42">B40/AA40*1000</f>
        <v>11466.001146234465</v>
      </c>
      <c r="BA40" s="12">
        <f t="shared" si="52"/>
        <v>10182.65425061639</v>
      </c>
      <c r="BB40" s="12">
        <f t="shared" si="52"/>
        <v>10779.533377231586</v>
      </c>
      <c r="BC40" s="12">
        <f t="shared" si="52"/>
        <v>13966.954996054104</v>
      </c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44"/>
      <c r="BT40" s="44"/>
      <c r="BU40" s="44"/>
      <c r="BV40" s="44"/>
      <c r="BW40" s="54"/>
    </row>
    <row r="41" spans="1:75" ht="13.5">
      <c r="A41" s="48" t="s">
        <v>19</v>
      </c>
      <c r="B41" s="31">
        <f aca="true" t="shared" si="53" ref="B41:V41">B15+B28</f>
        <v>29625.447109</v>
      </c>
      <c r="C41" s="14">
        <f t="shared" si="53"/>
        <v>34413.39589</v>
      </c>
      <c r="D41" s="14">
        <f t="shared" si="53"/>
        <v>35663.220721000005</v>
      </c>
      <c r="E41" s="14">
        <f t="shared" si="53"/>
        <v>38454.590148999996</v>
      </c>
      <c r="F41" s="14">
        <f t="shared" si="53"/>
        <v>36569</v>
      </c>
      <c r="G41" s="14">
        <f t="shared" si="53"/>
        <v>41011</v>
      </c>
      <c r="H41" s="14">
        <f t="shared" si="53"/>
        <v>46361.57081899999</v>
      </c>
      <c r="I41" s="14">
        <f t="shared" si="53"/>
        <v>46488</v>
      </c>
      <c r="J41" s="14">
        <f t="shared" si="53"/>
        <v>47748.170687000005</v>
      </c>
      <c r="K41" s="14">
        <f t="shared" si="53"/>
        <v>53906.497389</v>
      </c>
      <c r="L41" s="14">
        <f t="shared" si="53"/>
        <v>52659</v>
      </c>
      <c r="M41" s="14">
        <f t="shared" si="53"/>
        <v>54482</v>
      </c>
      <c r="N41" s="14">
        <f t="shared" si="53"/>
        <v>52337.185914</v>
      </c>
      <c r="O41" s="14">
        <f t="shared" si="53"/>
        <v>57007.476718999445</v>
      </c>
      <c r="P41" s="14">
        <f t="shared" si="53"/>
        <v>65861.99999999962</v>
      </c>
      <c r="Q41" s="14">
        <f t="shared" si="53"/>
        <v>69838.99999999924</v>
      </c>
      <c r="R41" s="14">
        <f t="shared" si="53"/>
        <v>67440.25328399986</v>
      </c>
      <c r="S41" s="14">
        <f t="shared" si="53"/>
        <v>84375.11050400045</v>
      </c>
      <c r="T41" s="14">
        <f t="shared" si="53"/>
        <v>88573.57601799945</v>
      </c>
      <c r="U41" s="14">
        <f t="shared" si="53"/>
        <v>85430.2615979999</v>
      </c>
      <c r="V41" s="14">
        <f t="shared" si="53"/>
        <v>87184.882508</v>
      </c>
      <c r="W41" s="14">
        <v>98836.617753</v>
      </c>
      <c r="X41" s="14">
        <v>114049.250513</v>
      </c>
      <c r="Y41" s="15">
        <v>155650.544295</v>
      </c>
      <c r="AA41" s="52">
        <f aca="true" t="shared" si="54" ref="AA41:AX41">AA15+AA28</f>
        <v>2256.313046</v>
      </c>
      <c r="AB41" s="40">
        <f t="shared" si="54"/>
        <v>2323.6888530000006</v>
      </c>
      <c r="AC41" s="40">
        <f t="shared" si="54"/>
        <v>2482.2572549999977</v>
      </c>
      <c r="AD41" s="40">
        <f t="shared" si="54"/>
        <v>2735.337560000003</v>
      </c>
      <c r="AE41" s="40">
        <f t="shared" si="54"/>
        <v>4909.03692</v>
      </c>
      <c r="AF41" s="40">
        <f t="shared" si="54"/>
        <v>4999.149677</v>
      </c>
      <c r="AG41" s="40">
        <f t="shared" si="54"/>
        <v>7229.525997000001</v>
      </c>
      <c r="AH41" s="40">
        <f t="shared" si="54"/>
        <v>5593.147316</v>
      </c>
      <c r="AI41" s="40">
        <f t="shared" si="54"/>
        <v>4340.713245</v>
      </c>
      <c r="AJ41" s="40">
        <f t="shared" si="54"/>
        <v>4163.519684</v>
      </c>
      <c r="AK41" s="40">
        <f t="shared" si="54"/>
        <v>5621.9228570000005</v>
      </c>
      <c r="AL41" s="40">
        <f t="shared" si="54"/>
        <v>5336.3269279999995</v>
      </c>
      <c r="AM41" s="40">
        <f t="shared" si="54"/>
        <v>3648.366983</v>
      </c>
      <c r="AN41" s="40">
        <f t="shared" si="54"/>
        <v>3780.7023050000134</v>
      </c>
      <c r="AO41" s="40">
        <f t="shared" si="54"/>
        <v>4684.71942899999</v>
      </c>
      <c r="AP41" s="40">
        <f t="shared" si="54"/>
        <v>5722.0366399999475</v>
      </c>
      <c r="AQ41" s="40">
        <f t="shared" si="54"/>
        <v>5904.012193999981</v>
      </c>
      <c r="AR41" s="40">
        <f t="shared" si="54"/>
        <v>7449.511058000004</v>
      </c>
      <c r="AS41" s="40">
        <f t="shared" si="54"/>
        <v>6168.787089999998</v>
      </c>
      <c r="AT41" s="40">
        <f t="shared" si="54"/>
        <v>6410.11573999999</v>
      </c>
      <c r="AU41" s="40">
        <f t="shared" si="54"/>
        <v>6187.675065</v>
      </c>
      <c r="AV41" s="40">
        <f t="shared" si="54"/>
        <v>6634.647582</v>
      </c>
      <c r="AW41" s="40">
        <f>AW15+AW28</f>
        <v>7568.382714</v>
      </c>
      <c r="AX41" s="41">
        <f t="shared" si="54"/>
        <v>10700.712136</v>
      </c>
      <c r="AZ41" s="30">
        <f t="shared" si="52"/>
        <v>13130.025180468685</v>
      </c>
      <c r="BA41" s="12">
        <f t="shared" si="52"/>
        <v>14809.812357437853</v>
      </c>
      <c r="BB41" s="12">
        <f t="shared" si="52"/>
        <v>14367.254098729602</v>
      </c>
      <c r="BC41" s="12">
        <f t="shared" si="52"/>
        <v>14058.444087975728</v>
      </c>
      <c r="BD41" s="12">
        <f aca="true" t="shared" si="55" ref="BD41:BM42">F41/AE41*1000</f>
        <v>7449.322666736025</v>
      </c>
      <c r="BE41" s="12">
        <f t="shared" si="55"/>
        <v>8203.595141126238</v>
      </c>
      <c r="BF41" s="12">
        <f t="shared" si="55"/>
        <v>6412.809199142297</v>
      </c>
      <c r="BG41" s="12">
        <f t="shared" si="55"/>
        <v>8311.59942220982</v>
      </c>
      <c r="BH41" s="12">
        <f t="shared" si="55"/>
        <v>11000.074870644907</v>
      </c>
      <c r="BI41" s="12">
        <f t="shared" si="55"/>
        <v>12947.338185083503</v>
      </c>
      <c r="BJ41" s="12">
        <f t="shared" si="55"/>
        <v>9366.724044324608</v>
      </c>
      <c r="BK41" s="12">
        <f t="shared" si="55"/>
        <v>10209.644336843376</v>
      </c>
      <c r="BL41" s="12">
        <f t="shared" si="55"/>
        <v>14345.373192409466</v>
      </c>
      <c r="BM41" s="12">
        <f t="shared" si="55"/>
        <v>15078.541530129609</v>
      </c>
      <c r="BN41" s="12">
        <f aca="true" t="shared" si="56" ref="BN41:BW42">P41/AO41*1000</f>
        <v>14058.899577270664</v>
      </c>
      <c r="BO41" s="12">
        <f t="shared" si="56"/>
        <v>12205.269625816287</v>
      </c>
      <c r="BP41" s="12">
        <f t="shared" si="56"/>
        <v>11422.783535666946</v>
      </c>
      <c r="BQ41" s="12">
        <f t="shared" si="56"/>
        <v>11326.261528720104</v>
      </c>
      <c r="BR41" s="12">
        <f t="shared" si="56"/>
        <v>14358.345445506287</v>
      </c>
      <c r="BS41" s="12">
        <f t="shared" si="56"/>
        <v>13327.41327350823</v>
      </c>
      <c r="BT41" s="12">
        <f t="shared" si="56"/>
        <v>14090.087406359304</v>
      </c>
      <c r="BU41" s="12">
        <f t="shared" si="56"/>
        <v>14897.041106018463</v>
      </c>
      <c r="BV41" s="12">
        <f t="shared" si="56"/>
        <v>15069.170630342413</v>
      </c>
      <c r="BW41" s="13">
        <f t="shared" si="56"/>
        <v>14545.811747551901</v>
      </c>
    </row>
    <row r="42" spans="1:75" ht="13.5">
      <c r="A42" s="49" t="s">
        <v>20</v>
      </c>
      <c r="B42" s="2">
        <f>SUM(B33:B41)</f>
        <v>1523195.511458876</v>
      </c>
      <c r="C42" s="2">
        <f aca="true" t="shared" si="57" ref="C42:K42">SUM(C33:C41)</f>
        <v>1530146.4436611242</v>
      </c>
      <c r="D42" s="2">
        <f t="shared" si="57"/>
        <v>1639761.0535320004</v>
      </c>
      <c r="E42" s="2">
        <f t="shared" si="57"/>
        <v>1788710.002823</v>
      </c>
      <c r="F42" s="2">
        <f t="shared" si="57"/>
        <v>1726220</v>
      </c>
      <c r="G42" s="2">
        <f t="shared" si="57"/>
        <v>1857181.234112</v>
      </c>
      <c r="H42" s="2">
        <f t="shared" si="57"/>
        <v>2099199.7258800003</v>
      </c>
      <c r="I42" s="2">
        <f t="shared" si="57"/>
        <v>2262816.196985</v>
      </c>
      <c r="J42" s="2">
        <f t="shared" si="57"/>
        <v>2104216.261775</v>
      </c>
      <c r="K42" s="2">
        <f t="shared" si="57"/>
        <v>2101066.980263</v>
      </c>
      <c r="L42" s="2">
        <f aca="true" t="shared" si="58" ref="L42:R42">SUM(L33:L41)</f>
        <v>2214012</v>
      </c>
      <c r="M42" s="2">
        <f t="shared" si="58"/>
        <v>2257345</v>
      </c>
      <c r="N42" s="2">
        <f t="shared" si="58"/>
        <v>2041823.385914</v>
      </c>
      <c r="O42" s="2">
        <f t="shared" si="58"/>
        <v>2117242.2590479995</v>
      </c>
      <c r="P42" s="2">
        <f t="shared" si="58"/>
        <v>2232342.9999999995</v>
      </c>
      <c r="Q42" s="2">
        <f t="shared" si="58"/>
        <v>2304194.999999999</v>
      </c>
      <c r="R42" s="2">
        <f t="shared" si="58"/>
        <v>2104345.253284</v>
      </c>
      <c r="S42" s="2">
        <f aca="true" t="shared" si="59" ref="S42:Y42">SUM(S33:S41)</f>
        <v>2222169.1105040004</v>
      </c>
      <c r="T42" s="2">
        <f t="shared" si="59"/>
        <v>2282783.5760179996</v>
      </c>
      <c r="U42" s="2">
        <f t="shared" si="59"/>
        <v>2406768.5748119997</v>
      </c>
      <c r="V42" s="2">
        <f t="shared" si="59"/>
        <v>2245741.514821</v>
      </c>
      <c r="W42" s="2">
        <f t="shared" si="59"/>
        <v>2400675.499549</v>
      </c>
      <c r="X42" s="2">
        <f>SUM(X33:X41)</f>
        <v>2553618.999915998</v>
      </c>
      <c r="Y42" s="3">
        <f t="shared" si="59"/>
        <v>2758815.125478998</v>
      </c>
      <c r="AA42" s="25">
        <f aca="true" t="shared" si="60" ref="AA42:AK42">SUM(AA33:AA41)</f>
        <v>214463.42019833013</v>
      </c>
      <c r="AB42" s="2">
        <f t="shared" si="60"/>
        <v>223463.58551877175</v>
      </c>
      <c r="AC42" s="2">
        <f t="shared" si="60"/>
        <v>233855.87218680046</v>
      </c>
      <c r="AD42" s="2">
        <f t="shared" si="60"/>
        <v>242076.9580626183</v>
      </c>
      <c r="AE42" s="2">
        <f t="shared" si="60"/>
        <v>231945.56036704005</v>
      </c>
      <c r="AF42" s="2">
        <f t="shared" si="60"/>
        <v>233203.13543000002</v>
      </c>
      <c r="AG42" s="2">
        <f t="shared" si="60"/>
        <v>250772.82609209477</v>
      </c>
      <c r="AH42" s="2">
        <f t="shared" si="60"/>
        <v>246993.92511705993</v>
      </c>
      <c r="AI42" s="2">
        <f t="shared" si="60"/>
        <v>222975.91724400004</v>
      </c>
      <c r="AJ42" s="2">
        <f t="shared" si="60"/>
        <v>226739.26528600004</v>
      </c>
      <c r="AK42" s="2">
        <f t="shared" si="60"/>
        <v>236293.70079699997</v>
      </c>
      <c r="AL42" s="2">
        <f aca="true" t="shared" si="61" ref="AL42:AR42">SUM(AL33:AL41)</f>
        <v>242214.323539</v>
      </c>
      <c r="AM42" s="2">
        <f t="shared" si="61"/>
        <v>214666.04739499994</v>
      </c>
      <c r="AN42" s="2">
        <f t="shared" si="61"/>
        <v>220671.49462900002</v>
      </c>
      <c r="AO42" s="2">
        <f t="shared" si="61"/>
        <v>234544.719429</v>
      </c>
      <c r="AP42" s="2">
        <f t="shared" si="61"/>
        <v>236734.03663999995</v>
      </c>
      <c r="AQ42" s="2">
        <f t="shared" si="61"/>
        <v>220895.01219399998</v>
      </c>
      <c r="AR42" s="2">
        <f t="shared" si="61"/>
        <v>229950.511058</v>
      </c>
      <c r="AS42" s="2">
        <f aca="true" t="shared" si="62" ref="AS42:AX42">SUM(AS33:AS41)</f>
        <v>230393.78709</v>
      </c>
      <c r="AT42" s="2">
        <f t="shared" si="62"/>
        <v>236392.27816299998</v>
      </c>
      <c r="AU42" s="2">
        <f t="shared" si="62"/>
        <v>226698.111851</v>
      </c>
      <c r="AV42" s="2">
        <f t="shared" si="62"/>
        <v>237295.25441200013</v>
      </c>
      <c r="AW42" s="2">
        <f t="shared" si="62"/>
        <v>246896.618193</v>
      </c>
      <c r="AX42" s="3">
        <f t="shared" si="62"/>
        <v>255442.90359700003</v>
      </c>
      <c r="AZ42" s="25">
        <f t="shared" si="52"/>
        <v>7102.355777270851</v>
      </c>
      <c r="BA42" s="2">
        <f t="shared" si="52"/>
        <v>6847.408449608835</v>
      </c>
      <c r="BB42" s="2">
        <f t="shared" si="52"/>
        <v>7011.844681078543</v>
      </c>
      <c r="BC42" s="2">
        <f t="shared" si="52"/>
        <v>7389.013878637357</v>
      </c>
      <c r="BD42" s="2">
        <f t="shared" si="55"/>
        <v>7442.349822382285</v>
      </c>
      <c r="BE42" s="2">
        <f t="shared" si="55"/>
        <v>7963.791870497665</v>
      </c>
      <c r="BF42" s="2">
        <f t="shared" si="55"/>
        <v>8370.921836280148</v>
      </c>
      <c r="BG42" s="2">
        <f t="shared" si="55"/>
        <v>9161.424500268839</v>
      </c>
      <c r="BH42" s="2">
        <f t="shared" si="55"/>
        <v>9436.966501958055</v>
      </c>
      <c r="BI42" s="2">
        <f t="shared" si="55"/>
        <v>9266.44521676824</v>
      </c>
      <c r="BJ42" s="2">
        <f t="shared" si="55"/>
        <v>9369.746178304003</v>
      </c>
      <c r="BK42" s="2">
        <f t="shared" si="55"/>
        <v>9319.618125872455</v>
      </c>
      <c r="BL42" s="2">
        <f t="shared" si="55"/>
        <v>9511.62706302086</v>
      </c>
      <c r="BM42" s="2">
        <f t="shared" si="55"/>
        <v>9594.54352093629</v>
      </c>
      <c r="BN42" s="2">
        <f t="shared" si="56"/>
        <v>9517.771303633044</v>
      </c>
      <c r="BO42" s="2">
        <f t="shared" si="56"/>
        <v>9733.264522093097</v>
      </c>
      <c r="BP42" s="2">
        <f t="shared" si="56"/>
        <v>9526.449838694722</v>
      </c>
      <c r="BQ42" s="2">
        <f t="shared" si="56"/>
        <v>9663.684156559699</v>
      </c>
      <c r="BR42" s="2">
        <f t="shared" si="56"/>
        <v>9908.182008077601</v>
      </c>
      <c r="BS42" s="2">
        <f t="shared" si="56"/>
        <v>10181.24870031692</v>
      </c>
      <c r="BT42" s="2">
        <f t="shared" si="56"/>
        <v>9906.308863732575</v>
      </c>
      <c r="BU42" s="2">
        <f t="shared" si="56"/>
        <v>10116.82895006769</v>
      </c>
      <c r="BV42" s="2">
        <f t="shared" si="56"/>
        <v>10342.867466575928</v>
      </c>
      <c r="BW42" s="3">
        <f t="shared" si="56"/>
        <v>10800.12435902877</v>
      </c>
    </row>
    <row r="43" ht="13.5">
      <c r="BV43" s="58"/>
    </row>
    <row r="44" spans="1:75" ht="13.5">
      <c r="A44" s="45" t="s">
        <v>24</v>
      </c>
      <c r="B44" s="62" t="s">
        <v>26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20"/>
      <c r="U44" s="20"/>
      <c r="V44" s="20"/>
      <c r="W44" s="20"/>
      <c r="X44" s="55"/>
      <c r="Y44" s="21"/>
      <c r="AA44" s="62" t="s">
        <v>2</v>
      </c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20"/>
      <c r="AT44" s="20"/>
      <c r="AU44" s="20"/>
      <c r="AV44" s="20"/>
      <c r="AW44" s="55"/>
      <c r="AX44" s="21"/>
      <c r="AZ44" s="64" t="s">
        <v>23</v>
      </c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56"/>
      <c r="BW44" s="53"/>
    </row>
    <row r="45" spans="1:75" ht="13.5">
      <c r="A45" s="50" t="s">
        <v>53</v>
      </c>
      <c r="B45" s="32" t="s">
        <v>3</v>
      </c>
      <c r="C45" s="22" t="s">
        <v>4</v>
      </c>
      <c r="D45" s="22" t="s">
        <v>5</v>
      </c>
      <c r="E45" s="22" t="s">
        <v>6</v>
      </c>
      <c r="F45" s="22" t="s">
        <v>7</v>
      </c>
      <c r="G45" s="22" t="s">
        <v>8</v>
      </c>
      <c r="H45" s="22" t="s">
        <v>9</v>
      </c>
      <c r="I45" s="22" t="s">
        <v>10</v>
      </c>
      <c r="J45" s="22" t="s">
        <v>11</v>
      </c>
      <c r="K45" s="22" t="s">
        <v>12</v>
      </c>
      <c r="L45" s="22" t="s">
        <v>13</v>
      </c>
      <c r="M45" s="23" t="s">
        <v>27</v>
      </c>
      <c r="N45" s="23" t="str">
        <f aca="true" t="shared" si="63" ref="N45:T45">+N32</f>
        <v>2017-T1</v>
      </c>
      <c r="O45" s="23" t="str">
        <f t="shared" si="63"/>
        <v>2017-T2</v>
      </c>
      <c r="P45" s="23" t="str">
        <f t="shared" si="63"/>
        <v>2017-T3</v>
      </c>
      <c r="Q45" s="23" t="str">
        <f t="shared" si="63"/>
        <v>2017-T4</v>
      </c>
      <c r="R45" s="23" t="str">
        <f t="shared" si="63"/>
        <v>2018-T1</v>
      </c>
      <c r="S45" s="23" t="str">
        <f t="shared" si="63"/>
        <v>2018-T2</v>
      </c>
      <c r="T45" s="23" t="str">
        <f t="shared" si="63"/>
        <v>2018-T3</v>
      </c>
      <c r="U45" s="23" t="str">
        <f>+U32</f>
        <v>2018-T4</v>
      </c>
      <c r="V45" s="23" t="str">
        <f>+V32</f>
        <v>2019-T1</v>
      </c>
      <c r="W45" s="23" t="str">
        <f>+W32</f>
        <v>2019-T2</v>
      </c>
      <c r="X45" s="23" t="str">
        <f>+X32</f>
        <v>2019-T3*</v>
      </c>
      <c r="Y45" s="24" t="str">
        <f>+Y32</f>
        <v>2019-T4**</v>
      </c>
      <c r="AA45" s="26" t="s">
        <v>3</v>
      </c>
      <c r="AB45" s="27" t="s">
        <v>4</v>
      </c>
      <c r="AC45" s="27" t="s">
        <v>5</v>
      </c>
      <c r="AD45" s="27" t="s">
        <v>6</v>
      </c>
      <c r="AE45" s="27" t="s">
        <v>7</v>
      </c>
      <c r="AF45" s="27" t="s">
        <v>8</v>
      </c>
      <c r="AG45" s="27" t="s">
        <v>9</v>
      </c>
      <c r="AH45" s="27" t="s">
        <v>10</v>
      </c>
      <c r="AI45" s="27" t="s">
        <v>11</v>
      </c>
      <c r="AJ45" s="27" t="s">
        <v>12</v>
      </c>
      <c r="AK45" s="27" t="s">
        <v>13</v>
      </c>
      <c r="AL45" s="28" t="s">
        <v>27</v>
      </c>
      <c r="AM45" s="28" t="str">
        <f aca="true" t="shared" si="64" ref="AM45:AR45">+AM32</f>
        <v>2017-T1</v>
      </c>
      <c r="AN45" s="28" t="str">
        <f t="shared" si="64"/>
        <v>2017-T2</v>
      </c>
      <c r="AO45" s="28" t="str">
        <f t="shared" si="64"/>
        <v>2017-T3</v>
      </c>
      <c r="AP45" s="28" t="str">
        <f t="shared" si="64"/>
        <v>2017-T4</v>
      </c>
      <c r="AQ45" s="28" t="str">
        <f t="shared" si="64"/>
        <v>2018-T1</v>
      </c>
      <c r="AR45" s="28" t="str">
        <f t="shared" si="64"/>
        <v>2018-T2</v>
      </c>
      <c r="AS45" s="28" t="str">
        <f aca="true" t="shared" si="65" ref="AS45:AX45">+AS32</f>
        <v>2018-T3</v>
      </c>
      <c r="AT45" s="28" t="str">
        <f t="shared" si="65"/>
        <v>2018-T4</v>
      </c>
      <c r="AU45" s="28" t="str">
        <f t="shared" si="65"/>
        <v>2019-T1</v>
      </c>
      <c r="AV45" s="28" t="str">
        <f t="shared" si="65"/>
        <v>2019-T2</v>
      </c>
      <c r="AW45" s="28" t="str">
        <f t="shared" si="65"/>
        <v>2019-T3</v>
      </c>
      <c r="AX45" s="29" t="str">
        <f t="shared" si="65"/>
        <v>2019-T4</v>
      </c>
      <c r="AZ45" s="32" t="s">
        <v>3</v>
      </c>
      <c r="BA45" s="22" t="s">
        <v>4</v>
      </c>
      <c r="BB45" s="22" t="s">
        <v>5</v>
      </c>
      <c r="BC45" s="22" t="s">
        <v>6</v>
      </c>
      <c r="BD45" s="22" t="s">
        <v>7</v>
      </c>
      <c r="BE45" s="22" t="s">
        <v>8</v>
      </c>
      <c r="BF45" s="22" t="s">
        <v>9</v>
      </c>
      <c r="BG45" s="22" t="s">
        <v>10</v>
      </c>
      <c r="BH45" s="22" t="s">
        <v>11</v>
      </c>
      <c r="BI45" s="22" t="s">
        <v>12</v>
      </c>
      <c r="BJ45" s="22" t="s">
        <v>13</v>
      </c>
      <c r="BK45" s="23" t="s">
        <v>27</v>
      </c>
      <c r="BL45" s="23" t="str">
        <f aca="true" t="shared" si="66" ref="BL45:BQ45">+BL32</f>
        <v>2017-T1</v>
      </c>
      <c r="BM45" s="23" t="str">
        <f t="shared" si="66"/>
        <v>2017-T2</v>
      </c>
      <c r="BN45" s="23" t="str">
        <f t="shared" si="66"/>
        <v>2017-T3</v>
      </c>
      <c r="BO45" s="23" t="str">
        <f t="shared" si="66"/>
        <v>2017-T4</v>
      </c>
      <c r="BP45" s="23" t="str">
        <f t="shared" si="66"/>
        <v>2018-T1</v>
      </c>
      <c r="BQ45" s="23" t="str">
        <f t="shared" si="66"/>
        <v>2018-T2</v>
      </c>
      <c r="BR45" s="23" t="str">
        <f aca="true" t="shared" si="67" ref="BR45:BW45">+BR32</f>
        <v>2018-T3</v>
      </c>
      <c r="BS45" s="23" t="str">
        <f t="shared" si="67"/>
        <v>2018-T4</v>
      </c>
      <c r="BT45" s="23" t="str">
        <f t="shared" si="67"/>
        <v>2019-T1</v>
      </c>
      <c r="BU45" s="23" t="str">
        <f t="shared" si="67"/>
        <v>2019-T2</v>
      </c>
      <c r="BV45" s="23" t="str">
        <f t="shared" si="67"/>
        <v>2019-T3</v>
      </c>
      <c r="BW45" s="24" t="str">
        <f t="shared" si="67"/>
        <v>2019-T4</v>
      </c>
    </row>
    <row r="46" spans="1:75" ht="13.5">
      <c r="A46" s="47" t="s">
        <v>22</v>
      </c>
      <c r="B46" s="36">
        <v>80508.78745999999</v>
      </c>
      <c r="C46" s="7">
        <v>101197.16497999997</v>
      </c>
      <c r="D46" s="7">
        <v>102784.63312999997</v>
      </c>
      <c r="E46" s="7">
        <v>85650.89020000002</v>
      </c>
      <c r="F46" s="7">
        <v>84072</v>
      </c>
      <c r="G46" s="7">
        <v>90805</v>
      </c>
      <c r="H46" s="7">
        <v>80577</v>
      </c>
      <c r="I46" s="7">
        <v>72034</v>
      </c>
      <c r="J46" s="7">
        <v>75362.72073</v>
      </c>
      <c r="K46" s="7">
        <v>83767.15025</v>
      </c>
      <c r="L46" s="7">
        <v>82538</v>
      </c>
      <c r="M46" s="7">
        <v>80157</v>
      </c>
      <c r="N46" s="7">
        <v>79775.28074</v>
      </c>
      <c r="O46" s="7">
        <v>88785.1239</v>
      </c>
      <c r="P46" s="7">
        <v>82161</v>
      </c>
      <c r="Q46" s="7">
        <v>80816</v>
      </c>
      <c r="R46" s="7">
        <v>87011.91453000001</v>
      </c>
      <c r="S46" s="7">
        <v>92590.98178</v>
      </c>
      <c r="T46" s="7">
        <v>80750.57027999999</v>
      </c>
      <c r="U46" s="7">
        <v>77201.83686</v>
      </c>
      <c r="V46" s="7">
        <v>82502.59559</v>
      </c>
      <c r="W46" s="7">
        <v>86324.45499</v>
      </c>
      <c r="X46" s="7">
        <v>76897.12291</v>
      </c>
      <c r="Y46" s="8">
        <v>72278.36781</v>
      </c>
      <c r="AA46" s="36">
        <f aca="true" t="shared" si="68" ref="AA46:AP46">AA21</f>
        <v>35220.43294811128</v>
      </c>
      <c r="AB46" s="7">
        <f t="shared" si="68"/>
        <v>37910.60103005299</v>
      </c>
      <c r="AC46" s="7">
        <f t="shared" si="68"/>
        <v>37408.601504209</v>
      </c>
      <c r="AD46" s="7">
        <f t="shared" si="68"/>
        <v>38170.26248616801</v>
      </c>
      <c r="AE46" s="7">
        <f t="shared" si="68"/>
        <v>36435.862966</v>
      </c>
      <c r="AF46" s="7">
        <f t="shared" si="68"/>
        <v>36173.871439999995</v>
      </c>
      <c r="AG46" s="7">
        <f t="shared" si="68"/>
        <v>37337.55893809482</v>
      </c>
      <c r="AH46" s="7">
        <f t="shared" si="68"/>
        <v>33904.387372000005</v>
      </c>
      <c r="AI46" s="7">
        <f t="shared" si="68"/>
        <v>32334.975698000002</v>
      </c>
      <c r="AJ46" s="7">
        <f t="shared" si="68"/>
        <v>34632.06859</v>
      </c>
      <c r="AK46" s="7">
        <f t="shared" si="68"/>
        <v>33890.400926</v>
      </c>
      <c r="AL46" s="7">
        <f t="shared" si="68"/>
        <v>41377.934945</v>
      </c>
      <c r="AM46" s="38">
        <f t="shared" si="68"/>
        <v>31823.137834</v>
      </c>
      <c r="AN46" s="38">
        <f t="shared" si="68"/>
        <v>34411.784695</v>
      </c>
      <c r="AO46" s="38">
        <f t="shared" si="68"/>
        <v>31423</v>
      </c>
      <c r="AP46" s="38">
        <f t="shared" si="68"/>
        <v>33733</v>
      </c>
      <c r="AQ46" s="38">
        <f aca="true" t="shared" si="69" ref="AQ46:AR53">AQ21</f>
        <v>32186</v>
      </c>
      <c r="AR46" s="38">
        <f t="shared" si="69"/>
        <v>31863</v>
      </c>
      <c r="AS46" s="38">
        <f aca="true" t="shared" si="70" ref="AS46:AT53">AS21</f>
        <v>28898</v>
      </c>
      <c r="AT46" s="38">
        <f t="shared" si="70"/>
        <v>31913.062221</v>
      </c>
      <c r="AU46" s="38">
        <f aca="true" t="shared" si="71" ref="AU46:AU53">AU21</f>
        <v>30646.078188</v>
      </c>
      <c r="AV46" s="38">
        <f aca="true" t="shared" si="72" ref="AV46:AX53">AV21</f>
        <v>31862.052342</v>
      </c>
      <c r="AW46" s="38">
        <f aca="true" t="shared" si="73" ref="AW46:AW53">AW21</f>
        <v>29372.841852</v>
      </c>
      <c r="AX46" s="39">
        <f t="shared" si="72"/>
        <v>31866.137585</v>
      </c>
      <c r="AZ46" s="36">
        <f aca="true" t="shared" si="74" ref="AZ46:BI51">B46/AA46*1000</f>
        <v>2285.8545656894694</v>
      </c>
      <c r="BA46" s="7">
        <f t="shared" si="74"/>
        <v>2669.3632448553803</v>
      </c>
      <c r="BB46" s="7">
        <f t="shared" si="74"/>
        <v>2747.620306480456</v>
      </c>
      <c r="BC46" s="7">
        <f t="shared" si="74"/>
        <v>2243.916720013069</v>
      </c>
      <c r="BD46" s="7">
        <f t="shared" si="74"/>
        <v>2307.396975294684</v>
      </c>
      <c r="BE46" s="7">
        <f t="shared" si="74"/>
        <v>2510.2372620142205</v>
      </c>
      <c r="BF46" s="7">
        <f t="shared" si="74"/>
        <v>2158.068237229852</v>
      </c>
      <c r="BG46" s="7">
        <f t="shared" si="74"/>
        <v>2124.6217844800053</v>
      </c>
      <c r="BH46" s="7">
        <f t="shared" si="74"/>
        <v>2330.6874090108367</v>
      </c>
      <c r="BI46" s="7">
        <f t="shared" si="74"/>
        <v>2418.774091773072</v>
      </c>
      <c r="BJ46" s="7">
        <f aca="true" t="shared" si="75" ref="BJ46:BS51">L46/AK46*1000</f>
        <v>2435.438877817423</v>
      </c>
      <c r="BK46" s="7">
        <f t="shared" si="75"/>
        <v>1937.1918899902944</v>
      </c>
      <c r="BL46" s="7">
        <f t="shared" si="75"/>
        <v>2506.8326434726273</v>
      </c>
      <c r="BM46" s="7">
        <f t="shared" si="75"/>
        <v>2580.0790248725575</v>
      </c>
      <c r="BN46" s="7">
        <f t="shared" si="75"/>
        <v>2614.677147312478</v>
      </c>
      <c r="BO46" s="7">
        <f t="shared" si="75"/>
        <v>2395.7548987638215</v>
      </c>
      <c r="BP46" s="7">
        <f t="shared" si="75"/>
        <v>2703.4087656123784</v>
      </c>
      <c r="BQ46" s="7">
        <f t="shared" si="75"/>
        <v>2905.909103976399</v>
      </c>
      <c r="BR46" s="7">
        <f t="shared" si="75"/>
        <v>2794.330759222091</v>
      </c>
      <c r="BS46" s="7">
        <f t="shared" si="75"/>
        <v>2419.1297069949705</v>
      </c>
      <c r="BT46" s="7">
        <f aca="true" t="shared" si="76" ref="BT46:BU51">V46/AU46*1000</f>
        <v>2692.1094139316433</v>
      </c>
      <c r="BU46" s="7">
        <f t="shared" si="76"/>
        <v>2709.31872383527</v>
      </c>
      <c r="BV46" s="7">
        <f aca="true" t="shared" si="77" ref="BV46:BW51">X46/AW46*1000</f>
        <v>2617.966735988948</v>
      </c>
      <c r="BW46" s="8">
        <f t="shared" si="77"/>
        <v>2268.1872761392583</v>
      </c>
    </row>
    <row r="47" spans="1:75" ht="13.5">
      <c r="A47" s="48" t="s">
        <v>15</v>
      </c>
      <c r="B47" s="30">
        <v>64389.21819</v>
      </c>
      <c r="C47" s="12">
        <v>65546.51997000001</v>
      </c>
      <c r="D47" s="12">
        <v>68927.09785999998</v>
      </c>
      <c r="E47" s="12">
        <v>71566.40295000002</v>
      </c>
      <c r="F47" s="12">
        <v>66768</v>
      </c>
      <c r="G47" s="12">
        <v>70614.99972</v>
      </c>
      <c r="H47" s="12">
        <v>72207.87844</v>
      </c>
      <c r="I47" s="12">
        <v>74502</v>
      </c>
      <c r="J47" s="12">
        <v>69019.72432</v>
      </c>
      <c r="K47" s="12">
        <v>69081.19090999999</v>
      </c>
      <c r="L47" s="12">
        <v>75083</v>
      </c>
      <c r="M47" s="12">
        <v>76193</v>
      </c>
      <c r="N47" s="12">
        <v>68128.33476</v>
      </c>
      <c r="O47" s="12">
        <v>73159.54961</v>
      </c>
      <c r="P47" s="12">
        <v>79588</v>
      </c>
      <c r="Q47" s="12">
        <v>80994</v>
      </c>
      <c r="R47" s="12">
        <v>74356.72589999999</v>
      </c>
      <c r="S47" s="12">
        <v>77631.54454</v>
      </c>
      <c r="T47" s="12">
        <v>78867.51775000003</v>
      </c>
      <c r="U47" s="12">
        <v>81767.02056</v>
      </c>
      <c r="V47" s="12">
        <v>76090.11531</v>
      </c>
      <c r="W47" s="12">
        <v>77484.8950599999</v>
      </c>
      <c r="X47" s="12">
        <v>81735.17526</v>
      </c>
      <c r="Y47" s="13">
        <v>83968.04014</v>
      </c>
      <c r="AA47" s="30">
        <f aca="true" t="shared" si="78" ref="AA47:AP47">AA22</f>
        <v>24915.527369</v>
      </c>
      <c r="AB47" s="12">
        <f t="shared" si="78"/>
        <v>25526.576884</v>
      </c>
      <c r="AC47" s="12">
        <f t="shared" si="78"/>
        <v>26670.942197000004</v>
      </c>
      <c r="AD47" s="12">
        <f t="shared" si="78"/>
        <v>28031.990373</v>
      </c>
      <c r="AE47" s="12">
        <f t="shared" si="78"/>
        <v>25773.40801</v>
      </c>
      <c r="AF47" s="12">
        <f t="shared" si="78"/>
        <v>28068.36726</v>
      </c>
      <c r="AG47" s="12">
        <f t="shared" si="78"/>
        <v>28595.378933999986</v>
      </c>
      <c r="AH47" s="12">
        <f t="shared" si="78"/>
        <v>29297.809095000008</v>
      </c>
      <c r="AI47" s="12">
        <f t="shared" si="78"/>
        <v>25791.573689000004</v>
      </c>
      <c r="AJ47" s="12">
        <f t="shared" si="78"/>
        <v>25755.749023000004</v>
      </c>
      <c r="AK47" s="12">
        <f t="shared" si="78"/>
        <v>28517.821304</v>
      </c>
      <c r="AL47" s="12">
        <f t="shared" si="78"/>
        <v>28402.410919</v>
      </c>
      <c r="AM47" s="40">
        <f t="shared" si="78"/>
        <v>25898.317554</v>
      </c>
      <c r="AN47" s="40">
        <f t="shared" si="78"/>
        <v>28321</v>
      </c>
      <c r="AO47" s="40">
        <f t="shared" si="78"/>
        <v>31125</v>
      </c>
      <c r="AP47" s="40">
        <f t="shared" si="78"/>
        <v>31058</v>
      </c>
      <c r="AQ47" s="40">
        <f t="shared" si="69"/>
        <v>28753</v>
      </c>
      <c r="AR47" s="40">
        <f t="shared" si="69"/>
        <v>29687</v>
      </c>
      <c r="AS47" s="40">
        <f t="shared" si="70"/>
        <v>29387</v>
      </c>
      <c r="AT47" s="40">
        <f t="shared" si="70"/>
        <v>30828.821042</v>
      </c>
      <c r="AU47" s="40">
        <f t="shared" si="71"/>
        <v>29538.603749</v>
      </c>
      <c r="AV47" s="40">
        <f t="shared" si="72"/>
        <v>29177.546171</v>
      </c>
      <c r="AW47" s="40">
        <f t="shared" si="73"/>
        <v>30416.322048</v>
      </c>
      <c r="AX47" s="41">
        <f t="shared" si="72"/>
        <v>31594.281266</v>
      </c>
      <c r="AZ47" s="30">
        <f t="shared" si="74"/>
        <v>2584.300835233908</v>
      </c>
      <c r="BA47" s="12">
        <f t="shared" si="74"/>
        <v>2567.775548905832</v>
      </c>
      <c r="BB47" s="12">
        <f t="shared" si="74"/>
        <v>2584.351814453448</v>
      </c>
      <c r="BC47" s="12">
        <f t="shared" si="74"/>
        <v>2553.0260961751655</v>
      </c>
      <c r="BD47" s="12">
        <f t="shared" si="74"/>
        <v>2590.5770775092774</v>
      </c>
      <c r="BE47" s="12">
        <f t="shared" si="74"/>
        <v>2515.821425089904</v>
      </c>
      <c r="BF47" s="12">
        <f t="shared" si="74"/>
        <v>2525.158998824969</v>
      </c>
      <c r="BG47" s="12">
        <f t="shared" si="74"/>
        <v>2542.9205220916874</v>
      </c>
      <c r="BH47" s="12">
        <f t="shared" si="74"/>
        <v>2676.0571166480086</v>
      </c>
      <c r="BI47" s="12">
        <f t="shared" si="74"/>
        <v>2682.1658670578813</v>
      </c>
      <c r="BJ47" s="12">
        <f t="shared" si="75"/>
        <v>2632.8448866978706</v>
      </c>
      <c r="BK47" s="12">
        <f t="shared" si="75"/>
        <v>2682.6243806306643</v>
      </c>
      <c r="BL47" s="12">
        <f t="shared" si="75"/>
        <v>2630.6085180223436</v>
      </c>
      <c r="BM47" s="12">
        <f t="shared" si="75"/>
        <v>2583.226214116733</v>
      </c>
      <c r="BN47" s="12">
        <f t="shared" si="75"/>
        <v>2557.0441767068273</v>
      </c>
      <c r="BO47" s="12">
        <f t="shared" si="75"/>
        <v>2607.83051065748</v>
      </c>
      <c r="BP47" s="12">
        <f t="shared" si="75"/>
        <v>2586.051052064132</v>
      </c>
      <c r="BQ47" s="12">
        <f t="shared" si="75"/>
        <v>2615.0013318961164</v>
      </c>
      <c r="BR47" s="12">
        <f t="shared" si="75"/>
        <v>2683.7553254840586</v>
      </c>
      <c r="BS47" s="12">
        <f t="shared" si="75"/>
        <v>2652.2915180117902</v>
      </c>
      <c r="BT47" s="12">
        <f t="shared" si="76"/>
        <v>2575.9550436630216</v>
      </c>
      <c r="BU47" s="12">
        <f t="shared" si="76"/>
        <v>2655.634391113166</v>
      </c>
      <c r="BV47" s="12">
        <f t="shared" si="77"/>
        <v>2687.2142901108728</v>
      </c>
      <c r="BW47" s="13">
        <f t="shared" si="77"/>
        <v>2657.697430527141</v>
      </c>
    </row>
    <row r="48" spans="1:75" ht="13.5">
      <c r="A48" s="48" t="s">
        <v>16</v>
      </c>
      <c r="B48" s="30">
        <v>35266.706470000005</v>
      </c>
      <c r="C48" s="12">
        <v>36336.564809999996</v>
      </c>
      <c r="D48" s="12">
        <v>46786.59122</v>
      </c>
      <c r="E48" s="12">
        <v>53084.876979999986</v>
      </c>
      <c r="F48" s="12">
        <v>38227</v>
      </c>
      <c r="G48" s="12">
        <v>36780.44274</v>
      </c>
      <c r="H48" s="12">
        <v>42898.86694000001</v>
      </c>
      <c r="I48" s="12">
        <v>52076</v>
      </c>
      <c r="J48" s="12">
        <v>33485.29722</v>
      </c>
      <c r="K48" s="12">
        <v>39823.81532</v>
      </c>
      <c r="L48" s="12">
        <v>50342</v>
      </c>
      <c r="M48" s="12">
        <v>50658</v>
      </c>
      <c r="N48" s="12">
        <v>34883.66933</v>
      </c>
      <c r="O48" s="12">
        <v>39497.93614</v>
      </c>
      <c r="P48" s="12">
        <v>51684</v>
      </c>
      <c r="Q48" s="12">
        <v>58081</v>
      </c>
      <c r="R48" s="12">
        <v>41281.18757</v>
      </c>
      <c r="S48" s="12">
        <v>44362.35378</v>
      </c>
      <c r="T48" s="12">
        <v>56101.65329999999</v>
      </c>
      <c r="U48" s="12">
        <v>59267.5007</v>
      </c>
      <c r="V48" s="12">
        <v>44670.42605</v>
      </c>
      <c r="W48" s="12">
        <v>43907.31881</v>
      </c>
      <c r="X48" s="12">
        <v>54558.24353</v>
      </c>
      <c r="Y48" s="13">
        <v>58887.23392</v>
      </c>
      <c r="AA48" s="30">
        <f aca="true" t="shared" si="79" ref="AA48:AP48">AA23</f>
        <v>7589.125631</v>
      </c>
      <c r="AB48" s="12">
        <f t="shared" si="79"/>
        <v>7791.3162870000015</v>
      </c>
      <c r="AC48" s="12">
        <f t="shared" si="79"/>
        <v>9722.343088999996</v>
      </c>
      <c r="AD48" s="12">
        <f t="shared" si="79"/>
        <v>12108.976100000007</v>
      </c>
      <c r="AE48" s="12">
        <f t="shared" si="79"/>
        <v>8260.109744</v>
      </c>
      <c r="AF48" s="12">
        <f t="shared" si="79"/>
        <v>8119.2982280000015</v>
      </c>
      <c r="AG48" s="12">
        <f t="shared" si="79"/>
        <v>9779.892967000003</v>
      </c>
      <c r="AH48" s="12">
        <f t="shared" si="79"/>
        <v>12338.492934999998</v>
      </c>
      <c r="AI48" s="12">
        <f t="shared" si="79"/>
        <v>7441.504462000001</v>
      </c>
      <c r="AJ48" s="12">
        <f t="shared" si="79"/>
        <v>8438.065677</v>
      </c>
      <c r="AK48" s="12">
        <f t="shared" si="79"/>
        <v>10604.468022</v>
      </c>
      <c r="AL48" s="12">
        <f t="shared" si="79"/>
        <v>11910.627907999999</v>
      </c>
      <c r="AM48" s="40">
        <f t="shared" si="79"/>
        <v>7638.125987</v>
      </c>
      <c r="AN48" s="40">
        <f t="shared" si="79"/>
        <v>8504</v>
      </c>
      <c r="AO48" s="40">
        <f t="shared" si="79"/>
        <v>11189</v>
      </c>
      <c r="AP48" s="40">
        <f t="shared" si="79"/>
        <v>13185</v>
      </c>
      <c r="AQ48" s="40">
        <f t="shared" si="69"/>
        <v>8556</v>
      </c>
      <c r="AR48" s="40">
        <f t="shared" si="69"/>
        <v>8993</v>
      </c>
      <c r="AS48" s="40">
        <f t="shared" si="70"/>
        <v>11692</v>
      </c>
      <c r="AT48" s="40">
        <f t="shared" si="70"/>
        <v>13393.601625</v>
      </c>
      <c r="AU48" s="40">
        <f t="shared" si="71"/>
        <v>9273.91516699999</v>
      </c>
      <c r="AV48" s="40">
        <f t="shared" si="72"/>
        <v>9004.409441</v>
      </c>
      <c r="AW48" s="40">
        <f t="shared" si="73"/>
        <v>11536.769797</v>
      </c>
      <c r="AX48" s="41">
        <f t="shared" si="72"/>
        <v>13445.947584</v>
      </c>
      <c r="AZ48" s="30">
        <f t="shared" si="74"/>
        <v>4647.005226259906</v>
      </c>
      <c r="BA48" s="12">
        <f t="shared" si="74"/>
        <v>4663.726060079018</v>
      </c>
      <c r="BB48" s="12">
        <f t="shared" si="74"/>
        <v>4812.2752706531255</v>
      </c>
      <c r="BC48" s="12">
        <f t="shared" si="74"/>
        <v>4383.927802120276</v>
      </c>
      <c r="BD48" s="12">
        <f t="shared" si="74"/>
        <v>4627.904614435351</v>
      </c>
      <c r="BE48" s="12">
        <f t="shared" si="74"/>
        <v>4530.0026809164265</v>
      </c>
      <c r="BF48" s="12">
        <f t="shared" si="74"/>
        <v>4386.4352181309505</v>
      </c>
      <c r="BG48" s="12">
        <f t="shared" si="74"/>
        <v>4220.612701594906</v>
      </c>
      <c r="BH48" s="12">
        <f t="shared" si="74"/>
        <v>4499.80207510356</v>
      </c>
      <c r="BI48" s="12">
        <f t="shared" si="74"/>
        <v>4719.543180204142</v>
      </c>
      <c r="BJ48" s="12">
        <f t="shared" si="75"/>
        <v>4747.244264923109</v>
      </c>
      <c r="BK48" s="12">
        <f t="shared" si="75"/>
        <v>4253.176271754287</v>
      </c>
      <c r="BL48" s="12">
        <f t="shared" si="75"/>
        <v>4567.045554023537</v>
      </c>
      <c r="BM48" s="12">
        <f t="shared" si="75"/>
        <v>4644.63030809031</v>
      </c>
      <c r="BN48" s="12">
        <f t="shared" si="75"/>
        <v>4619.179551345071</v>
      </c>
      <c r="BO48" s="12">
        <f t="shared" si="75"/>
        <v>4405.08153204399</v>
      </c>
      <c r="BP48" s="12">
        <f t="shared" si="75"/>
        <v>4824.823231650304</v>
      </c>
      <c r="BQ48" s="12">
        <f t="shared" si="75"/>
        <v>4932.987187812743</v>
      </c>
      <c r="BR48" s="12">
        <f t="shared" si="75"/>
        <v>4798.293987341771</v>
      </c>
      <c r="BS48" s="12">
        <f t="shared" si="75"/>
        <v>4425.060738656993</v>
      </c>
      <c r="BT48" s="12">
        <f t="shared" si="76"/>
        <v>4816.781827911674</v>
      </c>
      <c r="BU48" s="12">
        <f t="shared" si="76"/>
        <v>4876.201942803235</v>
      </c>
      <c r="BV48" s="12">
        <f t="shared" si="77"/>
        <v>4729.074471451031</v>
      </c>
      <c r="BW48" s="13">
        <f t="shared" si="77"/>
        <v>4379.5525419177475</v>
      </c>
    </row>
    <row r="49" spans="1:75" ht="13.5">
      <c r="A49" s="48" t="s">
        <v>32</v>
      </c>
      <c r="B49" s="30">
        <v>30894.829299999998</v>
      </c>
      <c r="C49" s="12">
        <v>34686.18044</v>
      </c>
      <c r="D49" s="12">
        <v>32230.352369999993</v>
      </c>
      <c r="E49" s="12">
        <v>37140.68670000002</v>
      </c>
      <c r="F49" s="12">
        <v>33088</v>
      </c>
      <c r="G49" s="12">
        <v>34123.599010000005</v>
      </c>
      <c r="H49" s="12">
        <v>30825.921220000004</v>
      </c>
      <c r="I49" s="12">
        <v>33568</v>
      </c>
      <c r="J49" s="12">
        <v>34757.93881</v>
      </c>
      <c r="K49" s="12">
        <v>29458.926740000003</v>
      </c>
      <c r="L49" s="12">
        <v>28085</v>
      </c>
      <c r="M49" s="12">
        <v>34128</v>
      </c>
      <c r="N49" s="12">
        <v>35824.60823</v>
      </c>
      <c r="O49" s="12">
        <v>36627.56375</v>
      </c>
      <c r="P49" s="12">
        <v>35183</v>
      </c>
      <c r="Q49" s="12">
        <v>30595</v>
      </c>
      <c r="R49" s="12">
        <v>28266.30386</v>
      </c>
      <c r="S49" s="12">
        <v>33566.3539</v>
      </c>
      <c r="T49" s="12">
        <v>32911.412540000005</v>
      </c>
      <c r="U49" s="12">
        <v>28421.39473</v>
      </c>
      <c r="V49" s="12">
        <v>31067.41464</v>
      </c>
      <c r="W49" s="12">
        <v>35815.56802</v>
      </c>
      <c r="X49" s="12">
        <v>46017.95433</v>
      </c>
      <c r="Y49" s="13">
        <v>53545.73519</v>
      </c>
      <c r="AA49" s="30">
        <f aca="true" t="shared" si="80" ref="AA49:AP49">AA24</f>
        <v>2303.838597</v>
      </c>
      <c r="AB49" s="12">
        <f t="shared" si="80"/>
        <v>2437.963143</v>
      </c>
      <c r="AC49" s="12">
        <f t="shared" si="80"/>
        <v>2512.118445000001</v>
      </c>
      <c r="AD49" s="12">
        <f t="shared" si="80"/>
        <v>2755.6355090000015</v>
      </c>
      <c r="AE49" s="12">
        <f t="shared" si="80"/>
        <v>2318.716475</v>
      </c>
      <c r="AF49" s="12">
        <f t="shared" si="80"/>
        <v>2500.0427059999993</v>
      </c>
      <c r="AG49" s="12">
        <f t="shared" si="80"/>
        <v>2152.8338750000003</v>
      </c>
      <c r="AH49" s="12">
        <f t="shared" si="80"/>
        <v>2785.5520350000006</v>
      </c>
      <c r="AI49" s="12">
        <f t="shared" si="80"/>
        <v>2945.203474</v>
      </c>
      <c r="AJ49" s="12">
        <f t="shared" si="80"/>
        <v>2626.85531</v>
      </c>
      <c r="AK49" s="12">
        <f t="shared" si="80"/>
        <v>2729.2038549999997</v>
      </c>
      <c r="AL49" s="12">
        <f t="shared" si="80"/>
        <v>3186.302135</v>
      </c>
      <c r="AM49" s="40">
        <f t="shared" si="80"/>
        <v>3570.881271</v>
      </c>
      <c r="AN49" s="40">
        <f t="shared" si="80"/>
        <v>3940</v>
      </c>
      <c r="AO49" s="40">
        <f t="shared" si="80"/>
        <v>3562</v>
      </c>
      <c r="AP49" s="40">
        <f t="shared" si="80"/>
        <v>3304</v>
      </c>
      <c r="AQ49" s="40">
        <f t="shared" si="69"/>
        <v>2787</v>
      </c>
      <c r="AR49" s="40">
        <f t="shared" si="69"/>
        <v>3604</v>
      </c>
      <c r="AS49" s="40">
        <f t="shared" si="70"/>
        <v>3724</v>
      </c>
      <c r="AT49" s="40">
        <f t="shared" si="70"/>
        <v>3049.676637</v>
      </c>
      <c r="AU49" s="40">
        <f t="shared" si="71"/>
        <v>3885.545768</v>
      </c>
      <c r="AV49" s="40">
        <f t="shared" si="72"/>
        <v>4131.955758</v>
      </c>
      <c r="AW49" s="40">
        <f t="shared" si="73"/>
        <v>4812.319083</v>
      </c>
      <c r="AX49" s="41">
        <f t="shared" si="72"/>
        <v>5578.214147</v>
      </c>
      <c r="AZ49" s="30">
        <f t="shared" si="74"/>
        <v>13410.15353255669</v>
      </c>
      <c r="BA49" s="12">
        <f t="shared" si="74"/>
        <v>14227.524538093478</v>
      </c>
      <c r="BB49" s="12">
        <f t="shared" si="74"/>
        <v>12829.949333857934</v>
      </c>
      <c r="BC49" s="12">
        <f t="shared" si="74"/>
        <v>13478.083940599998</v>
      </c>
      <c r="BD49" s="12">
        <f t="shared" si="74"/>
        <v>14269.963730688547</v>
      </c>
      <c r="BE49" s="12">
        <f t="shared" si="74"/>
        <v>13649.206442795867</v>
      </c>
      <c r="BF49" s="12">
        <f t="shared" si="74"/>
        <v>14318.76447967914</v>
      </c>
      <c r="BG49" s="12">
        <f t="shared" si="74"/>
        <v>12050.753164264617</v>
      </c>
      <c r="BH49" s="12">
        <f t="shared" si="74"/>
        <v>11801.540748148662</v>
      </c>
      <c r="BI49" s="12">
        <f t="shared" si="74"/>
        <v>11214.522028622887</v>
      </c>
      <c r="BJ49" s="12">
        <f t="shared" si="75"/>
        <v>10290.546801239221</v>
      </c>
      <c r="BK49" s="12">
        <f t="shared" si="75"/>
        <v>10710.848674744399</v>
      </c>
      <c r="BL49" s="12">
        <f t="shared" si="75"/>
        <v>10032.427714956642</v>
      </c>
      <c r="BM49" s="12">
        <f t="shared" si="75"/>
        <v>9296.33597715736</v>
      </c>
      <c r="BN49" s="12">
        <f t="shared" si="75"/>
        <v>9877.316114542393</v>
      </c>
      <c r="BO49" s="12">
        <f t="shared" si="75"/>
        <v>9259.987893462468</v>
      </c>
      <c r="BP49" s="12">
        <f t="shared" si="75"/>
        <v>10142.197294581989</v>
      </c>
      <c r="BQ49" s="12">
        <f t="shared" si="75"/>
        <v>9313.638706992231</v>
      </c>
      <c r="BR49" s="12">
        <f t="shared" si="75"/>
        <v>8837.65105800215</v>
      </c>
      <c r="BS49" s="12">
        <f t="shared" si="75"/>
        <v>9319.478132592585</v>
      </c>
      <c r="BT49" s="12">
        <f t="shared" si="76"/>
        <v>7995.637291383979</v>
      </c>
      <c r="BU49" s="12">
        <f t="shared" si="76"/>
        <v>8667.945669712564</v>
      </c>
      <c r="BV49" s="12">
        <f t="shared" si="77"/>
        <v>9562.531813936244</v>
      </c>
      <c r="BW49" s="13">
        <f t="shared" si="77"/>
        <v>9599.08203215849</v>
      </c>
    </row>
    <row r="50" spans="1:75" ht="13.5">
      <c r="A50" s="48" t="s">
        <v>33</v>
      </c>
      <c r="B50" s="30">
        <v>14431.412379999998</v>
      </c>
      <c r="C50" s="12">
        <v>14107.95504</v>
      </c>
      <c r="D50" s="12">
        <v>14525.944100000004</v>
      </c>
      <c r="E50" s="12">
        <v>14584.54851</v>
      </c>
      <c r="F50" s="12">
        <v>15662</v>
      </c>
      <c r="G50" s="12">
        <v>17189.458950000004</v>
      </c>
      <c r="H50" s="12">
        <v>16829.2391</v>
      </c>
      <c r="I50" s="12">
        <v>15871</v>
      </c>
      <c r="J50" s="12">
        <v>17464.716229999998</v>
      </c>
      <c r="K50" s="12">
        <v>17474.692469999995</v>
      </c>
      <c r="L50" s="12">
        <v>17685</v>
      </c>
      <c r="M50" s="12">
        <v>16521</v>
      </c>
      <c r="N50" s="12">
        <v>17775.15</v>
      </c>
      <c r="O50" s="12">
        <v>17568.79884</v>
      </c>
      <c r="P50" s="12">
        <v>18463</v>
      </c>
      <c r="Q50" s="12">
        <v>18100</v>
      </c>
      <c r="R50" s="12">
        <v>18193.4202</v>
      </c>
      <c r="S50" s="12">
        <v>18238.12268</v>
      </c>
      <c r="T50" s="12">
        <v>18934.38936</v>
      </c>
      <c r="U50" s="12">
        <v>17825.67411</v>
      </c>
      <c r="V50" s="12">
        <v>18525.43225</v>
      </c>
      <c r="W50" s="12">
        <v>19135.59476</v>
      </c>
      <c r="X50" s="12">
        <v>19716.85415</v>
      </c>
      <c r="Y50" s="13">
        <v>19305.56731</v>
      </c>
      <c r="AA50" s="30">
        <f aca="true" t="shared" si="81" ref="AA50:AP50">AA25</f>
        <v>2523.74456821882</v>
      </c>
      <c r="AB50" s="12">
        <f t="shared" si="81"/>
        <v>2652.735532718778</v>
      </c>
      <c r="AC50" s="12">
        <f t="shared" si="81"/>
        <v>2567.1305315914224</v>
      </c>
      <c r="AD50" s="12">
        <f t="shared" si="81"/>
        <v>2279.988812450287</v>
      </c>
      <c r="AE50" s="12">
        <f t="shared" si="81"/>
        <v>2372.5050861</v>
      </c>
      <c r="AF50" s="12">
        <f t="shared" si="81"/>
        <v>2576.1239780000005</v>
      </c>
      <c r="AG50" s="12">
        <f t="shared" si="81"/>
        <v>2755.7598989999997</v>
      </c>
      <c r="AH50" s="12">
        <f t="shared" si="81"/>
        <v>2493.592786000001</v>
      </c>
      <c r="AI50" s="12">
        <f t="shared" si="81"/>
        <v>2643.966397</v>
      </c>
      <c r="AJ50" s="12">
        <f t="shared" si="81"/>
        <v>2776.24817</v>
      </c>
      <c r="AK50" s="12">
        <f t="shared" si="81"/>
        <v>2804.3061049999997</v>
      </c>
      <c r="AL50" s="12">
        <f t="shared" si="81"/>
        <v>2390.285142</v>
      </c>
      <c r="AM50" s="40">
        <f t="shared" si="81"/>
        <v>2521.958427</v>
      </c>
      <c r="AN50" s="40">
        <f t="shared" si="81"/>
        <v>2707</v>
      </c>
      <c r="AO50" s="40">
        <f t="shared" si="81"/>
        <v>3010</v>
      </c>
      <c r="AP50" s="40">
        <f t="shared" si="81"/>
        <v>2730</v>
      </c>
      <c r="AQ50" s="40">
        <f t="shared" si="69"/>
        <v>2659</v>
      </c>
      <c r="AR50" s="40">
        <f t="shared" si="69"/>
        <v>2991</v>
      </c>
      <c r="AS50" s="40">
        <f t="shared" si="70"/>
        <v>3069</v>
      </c>
      <c r="AT50" s="40">
        <f t="shared" si="70"/>
        <v>2806.597767</v>
      </c>
      <c r="AU50" s="40">
        <f t="shared" si="71"/>
        <v>2937.232319</v>
      </c>
      <c r="AV50" s="40">
        <f t="shared" si="72"/>
        <v>3149.483718</v>
      </c>
      <c r="AW50" s="40">
        <f t="shared" si="73"/>
        <v>3321.877232</v>
      </c>
      <c r="AX50" s="41">
        <f t="shared" si="72"/>
        <v>3107.550305</v>
      </c>
      <c r="AZ50" s="30">
        <f t="shared" si="74"/>
        <v>5718.253963468751</v>
      </c>
      <c r="BA50" s="12">
        <f t="shared" si="74"/>
        <v>5318.266697148213</v>
      </c>
      <c r="BB50" s="12">
        <f t="shared" si="74"/>
        <v>5658.436110373805</v>
      </c>
      <c r="BC50" s="12">
        <f t="shared" si="74"/>
        <v>6396.763190397455</v>
      </c>
      <c r="BD50" s="12">
        <f t="shared" si="74"/>
        <v>6601.461085061655</v>
      </c>
      <c r="BE50" s="12">
        <f t="shared" si="74"/>
        <v>6672.605471164168</v>
      </c>
      <c r="BF50" s="12">
        <f t="shared" si="74"/>
        <v>6106.932286120766</v>
      </c>
      <c r="BG50" s="12">
        <f t="shared" si="74"/>
        <v>6364.712028806773</v>
      </c>
      <c r="BH50" s="12">
        <f t="shared" si="74"/>
        <v>6605.498560729248</v>
      </c>
      <c r="BI50" s="12">
        <f t="shared" si="74"/>
        <v>6294.355331353535</v>
      </c>
      <c r="BJ50" s="12">
        <f t="shared" si="75"/>
        <v>6306.372891485754</v>
      </c>
      <c r="BK50" s="12">
        <f t="shared" si="75"/>
        <v>6911.727688762916</v>
      </c>
      <c r="BL50" s="12">
        <f t="shared" si="75"/>
        <v>7048.153454751616</v>
      </c>
      <c r="BM50" s="12">
        <f t="shared" si="75"/>
        <v>6490.136254155892</v>
      </c>
      <c r="BN50" s="12">
        <f t="shared" si="75"/>
        <v>6133.887043189369</v>
      </c>
      <c r="BO50" s="12">
        <f t="shared" si="75"/>
        <v>6630.03663003663</v>
      </c>
      <c r="BP50" s="12">
        <f t="shared" si="75"/>
        <v>6842.203911244829</v>
      </c>
      <c r="BQ50" s="12">
        <f t="shared" si="75"/>
        <v>6097.667228351722</v>
      </c>
      <c r="BR50" s="12">
        <f t="shared" si="75"/>
        <v>6169.563167155426</v>
      </c>
      <c r="BS50" s="12">
        <f t="shared" si="75"/>
        <v>6351.3462169728855</v>
      </c>
      <c r="BT50" s="12">
        <f t="shared" si="76"/>
        <v>6307.1048654085025</v>
      </c>
      <c r="BU50" s="12">
        <f t="shared" si="76"/>
        <v>6075.787803136056</v>
      </c>
      <c r="BV50" s="12">
        <f t="shared" si="77"/>
        <v>5935.455398551587</v>
      </c>
      <c r="BW50" s="13">
        <f t="shared" si="77"/>
        <v>6212.471373009679</v>
      </c>
    </row>
    <row r="51" spans="1:75" ht="13.5">
      <c r="A51" s="48" t="s">
        <v>14</v>
      </c>
      <c r="B51" s="30">
        <v>55252.743859999995</v>
      </c>
      <c r="C51" s="12">
        <v>21591.397600000004</v>
      </c>
      <c r="D51" s="12">
        <v>26601.069399999993</v>
      </c>
      <c r="E51" s="12">
        <v>36065.75383999999</v>
      </c>
      <c r="F51" s="12">
        <v>21762</v>
      </c>
      <c r="G51" s="12">
        <v>19459</v>
      </c>
      <c r="H51" s="12">
        <v>32117.946669999998</v>
      </c>
      <c r="I51" s="12">
        <v>44371</v>
      </c>
      <c r="J51" s="12">
        <v>30527.930379999998</v>
      </c>
      <c r="K51" s="12">
        <v>28143.22122</v>
      </c>
      <c r="L51" s="12">
        <v>31037</v>
      </c>
      <c r="M51" s="12">
        <v>13253</v>
      </c>
      <c r="N51" s="12">
        <v>12165.50439</v>
      </c>
      <c r="O51" s="12">
        <v>12070.69709</v>
      </c>
      <c r="P51" s="12">
        <v>13849</v>
      </c>
      <c r="Q51" s="12">
        <v>17414</v>
      </c>
      <c r="R51" s="12">
        <v>14883.510909999999</v>
      </c>
      <c r="S51" s="12">
        <v>14437.00383</v>
      </c>
      <c r="T51" s="12">
        <v>13693.308569999994</v>
      </c>
      <c r="U51" s="12">
        <v>13910.75295</v>
      </c>
      <c r="V51" s="12">
        <v>12919.94448</v>
      </c>
      <c r="W51" s="12">
        <v>12586.04063</v>
      </c>
      <c r="X51" s="12">
        <v>14037.41663</v>
      </c>
      <c r="Y51" s="13">
        <v>14509.43697</v>
      </c>
      <c r="AA51" s="30">
        <f aca="true" t="shared" si="82" ref="AA51:AP51">AA26</f>
        <v>6556.707589</v>
      </c>
      <c r="AB51" s="12">
        <f t="shared" si="82"/>
        <v>6516.431656999999</v>
      </c>
      <c r="AC51" s="12">
        <f t="shared" si="82"/>
        <v>7009.841952000001</v>
      </c>
      <c r="AD51" s="12">
        <f t="shared" si="82"/>
        <v>7745.782451999998</v>
      </c>
      <c r="AE51" s="12">
        <f t="shared" si="82"/>
        <v>6933.286055940066</v>
      </c>
      <c r="AF51" s="12">
        <f t="shared" si="82"/>
        <v>6607.252410000002</v>
      </c>
      <c r="AG51" s="12">
        <f t="shared" si="82"/>
        <v>6170.9105949999985</v>
      </c>
      <c r="AH51" s="12">
        <f t="shared" si="82"/>
        <v>5682.642000059933</v>
      </c>
      <c r="AI51" s="12">
        <f t="shared" si="82"/>
        <v>5910.530498</v>
      </c>
      <c r="AJ51" s="12">
        <f t="shared" si="82"/>
        <v>5562.771076</v>
      </c>
      <c r="AK51" s="12">
        <f t="shared" si="82"/>
        <v>4312.982151</v>
      </c>
      <c r="AL51" s="12">
        <f t="shared" si="82"/>
        <v>2224.204198</v>
      </c>
      <c r="AM51" s="40">
        <f t="shared" si="82"/>
        <v>2042.653784</v>
      </c>
      <c r="AN51" s="40">
        <f t="shared" si="82"/>
        <v>2012.007629</v>
      </c>
      <c r="AO51" s="40">
        <f t="shared" si="82"/>
        <v>2438</v>
      </c>
      <c r="AP51" s="40">
        <f t="shared" si="82"/>
        <v>3048</v>
      </c>
      <c r="AQ51" s="40">
        <f t="shared" si="69"/>
        <v>2574</v>
      </c>
      <c r="AR51" s="40">
        <f t="shared" si="69"/>
        <v>2455</v>
      </c>
      <c r="AS51" s="40">
        <f t="shared" si="70"/>
        <v>2324</v>
      </c>
      <c r="AT51" s="40">
        <f t="shared" si="70"/>
        <v>2460.539756</v>
      </c>
      <c r="AU51" s="40">
        <f t="shared" si="71"/>
        <v>2247.447629</v>
      </c>
      <c r="AV51" s="40">
        <f t="shared" si="72"/>
        <v>2179.191305</v>
      </c>
      <c r="AW51" s="40">
        <f t="shared" si="73"/>
        <v>2608.565714</v>
      </c>
      <c r="AX51" s="41">
        <f t="shared" si="72"/>
        <v>2605.67232</v>
      </c>
      <c r="AZ51" s="30">
        <f t="shared" si="74"/>
        <v>8426.903763818284</v>
      </c>
      <c r="BA51" s="12">
        <f t="shared" si="74"/>
        <v>3313.377433615277</v>
      </c>
      <c r="BB51" s="12">
        <f t="shared" si="74"/>
        <v>3794.8172843483803</v>
      </c>
      <c r="BC51" s="12">
        <f t="shared" si="74"/>
        <v>4656.179548482883</v>
      </c>
      <c r="BD51" s="12">
        <f t="shared" si="74"/>
        <v>3138.7714028264404</v>
      </c>
      <c r="BE51" s="12">
        <f t="shared" si="74"/>
        <v>2945.0971133703056</v>
      </c>
      <c r="BF51" s="12">
        <f t="shared" si="74"/>
        <v>5204.7337545327055</v>
      </c>
      <c r="BG51" s="12">
        <f t="shared" si="74"/>
        <v>7808.163878620549</v>
      </c>
      <c r="BH51" s="12">
        <f t="shared" si="74"/>
        <v>5165.006828123129</v>
      </c>
      <c r="BI51" s="12">
        <f t="shared" si="74"/>
        <v>5059.208950988656</v>
      </c>
      <c r="BJ51" s="12">
        <f t="shared" si="75"/>
        <v>7196.180951688802</v>
      </c>
      <c r="BK51" s="12">
        <f t="shared" si="75"/>
        <v>5958.535647004475</v>
      </c>
      <c r="BL51" s="12">
        <f t="shared" si="75"/>
        <v>5955.734880424552</v>
      </c>
      <c r="BM51" s="12">
        <f t="shared" si="75"/>
        <v>5999.329682462153</v>
      </c>
      <c r="BN51" s="12">
        <f t="shared" si="75"/>
        <v>5680.475799835931</v>
      </c>
      <c r="BO51" s="12">
        <f t="shared" si="75"/>
        <v>5713.254593175853</v>
      </c>
      <c r="BP51" s="12">
        <f t="shared" si="75"/>
        <v>5782.249770784771</v>
      </c>
      <c r="BQ51" s="12">
        <f t="shared" si="75"/>
        <v>5880.653291242363</v>
      </c>
      <c r="BR51" s="12">
        <f t="shared" si="75"/>
        <v>5892.12933304647</v>
      </c>
      <c r="BS51" s="12">
        <f t="shared" si="75"/>
        <v>5653.537162355851</v>
      </c>
      <c r="BT51" s="12">
        <f t="shared" si="76"/>
        <v>5748.718819200571</v>
      </c>
      <c r="BU51" s="12">
        <f t="shared" si="76"/>
        <v>5775.5556389759</v>
      </c>
      <c r="BV51" s="12">
        <f t="shared" si="77"/>
        <v>5381.277747638142</v>
      </c>
      <c r="BW51" s="13">
        <f t="shared" si="77"/>
        <v>5568.404307261475</v>
      </c>
    </row>
    <row r="52" spans="1:77" ht="13.5">
      <c r="A52" s="48" t="s">
        <v>31</v>
      </c>
      <c r="B52" s="30">
        <v>0</v>
      </c>
      <c r="C52" s="12">
        <v>0</v>
      </c>
      <c r="D52" s="12">
        <v>0</v>
      </c>
      <c r="E52" s="12">
        <v>0</v>
      </c>
      <c r="F52" s="12">
        <v>151</v>
      </c>
      <c r="G52" s="12">
        <v>0</v>
      </c>
      <c r="H52" s="12">
        <v>0</v>
      </c>
      <c r="I52" s="12">
        <v>0</v>
      </c>
      <c r="J52" s="12">
        <v>41.74786</v>
      </c>
      <c r="K52" s="12">
        <v>38.58158</v>
      </c>
      <c r="L52" s="12">
        <v>55</v>
      </c>
      <c r="M52" s="12">
        <v>22</v>
      </c>
      <c r="N52" s="12">
        <v>31.10066</v>
      </c>
      <c r="O52" s="12">
        <v>49.13107</v>
      </c>
      <c r="P52" s="12">
        <v>62</v>
      </c>
      <c r="Q52" s="12">
        <v>147</v>
      </c>
      <c r="R52" s="12">
        <v>200.14943</v>
      </c>
      <c r="S52" s="12">
        <v>173.51028000000002</v>
      </c>
      <c r="T52" s="12">
        <v>213.85655999999994</v>
      </c>
      <c r="U52" s="12">
        <v>190.50471</v>
      </c>
      <c r="V52" s="12">
        <v>197.77188</v>
      </c>
      <c r="W52" s="12">
        <v>172.30594</v>
      </c>
      <c r="X52" s="12">
        <v>251.23003</v>
      </c>
      <c r="Y52" s="13">
        <v>260.05475</v>
      </c>
      <c r="AA52" s="30">
        <f aca="true" t="shared" si="83" ref="AA52:AD53">AA27</f>
        <v>0</v>
      </c>
      <c r="AB52" s="12">
        <f t="shared" si="83"/>
        <v>0</v>
      </c>
      <c r="AC52" s="12">
        <f t="shared" si="83"/>
        <v>0</v>
      </c>
      <c r="AD52" s="12">
        <f t="shared" si="83"/>
        <v>0</v>
      </c>
      <c r="AE52" s="12">
        <v>56</v>
      </c>
      <c r="AF52" s="12">
        <v>0</v>
      </c>
      <c r="AG52" s="12">
        <v>0</v>
      </c>
      <c r="AH52" s="12">
        <v>0</v>
      </c>
      <c r="AI52" s="12">
        <f aca="true" t="shared" si="84" ref="AI52:AP53">AI27</f>
        <v>15.3572</v>
      </c>
      <c r="AJ52" s="12">
        <f t="shared" si="84"/>
        <v>14.3756</v>
      </c>
      <c r="AK52" s="12">
        <f t="shared" si="84"/>
        <v>19.889</v>
      </c>
      <c r="AL52" s="12">
        <f t="shared" si="84"/>
        <v>8.6552</v>
      </c>
      <c r="AM52" s="40">
        <f t="shared" si="84"/>
        <v>11.151900000000001</v>
      </c>
      <c r="AN52" s="40">
        <f t="shared" si="84"/>
        <v>31</v>
      </c>
      <c r="AO52" s="40">
        <f t="shared" si="84"/>
        <v>38</v>
      </c>
      <c r="AP52" s="40">
        <f t="shared" si="84"/>
        <v>101</v>
      </c>
      <c r="AQ52" s="40">
        <f t="shared" si="69"/>
        <v>144</v>
      </c>
      <c r="AR52" s="40">
        <f t="shared" si="69"/>
        <v>125</v>
      </c>
      <c r="AS52" s="40">
        <f t="shared" si="70"/>
        <v>162</v>
      </c>
      <c r="AT52" s="40">
        <f t="shared" si="70"/>
        <v>134.809512</v>
      </c>
      <c r="AU52" s="40">
        <f t="shared" si="71"/>
        <v>138.47892</v>
      </c>
      <c r="AV52" s="40">
        <f t="shared" si="72"/>
        <v>128.21534</v>
      </c>
      <c r="AW52" s="40">
        <f t="shared" si="73"/>
        <v>177.177514</v>
      </c>
      <c r="AX52" s="41">
        <f t="shared" si="72"/>
        <v>175.442582</v>
      </c>
      <c r="AZ52" s="30"/>
      <c r="BA52" s="12"/>
      <c r="BB52" s="12"/>
      <c r="BC52" s="12"/>
      <c r="BD52" s="12">
        <f>F52/AE52*1000</f>
        <v>2696.4285714285716</v>
      </c>
      <c r="BE52" s="12"/>
      <c r="BF52" s="12"/>
      <c r="BG52" s="12"/>
      <c r="BH52" s="12">
        <f aca="true" t="shared" si="85" ref="BH52:BU54">J52/AI52*1000</f>
        <v>2718.4551871434896</v>
      </c>
      <c r="BI52" s="12">
        <f t="shared" si="85"/>
        <v>2683.823979520855</v>
      </c>
      <c r="BJ52" s="12">
        <f t="shared" si="85"/>
        <v>2765.3476796219015</v>
      </c>
      <c r="BK52" s="12">
        <f t="shared" si="85"/>
        <v>2541.8245678898234</v>
      </c>
      <c r="BL52" s="12">
        <f t="shared" si="85"/>
        <v>2788.8216357750694</v>
      </c>
      <c r="BM52" s="12">
        <f t="shared" si="85"/>
        <v>1584.8732258064517</v>
      </c>
      <c r="BN52" s="12">
        <f t="shared" si="85"/>
        <v>1631.578947368421</v>
      </c>
      <c r="BO52" s="12">
        <f t="shared" si="85"/>
        <v>1455.4455445544554</v>
      </c>
      <c r="BP52" s="12">
        <f t="shared" si="85"/>
        <v>1389.9265972222222</v>
      </c>
      <c r="BQ52" s="12">
        <f t="shared" si="85"/>
        <v>1388.0822400000002</v>
      </c>
      <c r="BR52" s="12">
        <f t="shared" si="85"/>
        <v>1320.1022222222218</v>
      </c>
      <c r="BS52" s="12">
        <f t="shared" si="85"/>
        <v>1413.1399719034662</v>
      </c>
      <c r="BT52" s="12">
        <f t="shared" si="85"/>
        <v>1428.1731833263866</v>
      </c>
      <c r="BU52" s="12">
        <f t="shared" si="85"/>
        <v>1343.8792893268464</v>
      </c>
      <c r="BV52" s="12">
        <f aca="true" t="shared" si="86" ref="BV52:BW54">X52/AW52*1000</f>
        <v>1417.9566262567607</v>
      </c>
      <c r="BW52" s="13">
        <f t="shared" si="86"/>
        <v>1482.2784014886422</v>
      </c>
      <c r="BY52" s="44"/>
    </row>
    <row r="53" spans="1:75" ht="13.5">
      <c r="A53" s="48" t="s">
        <v>19</v>
      </c>
      <c r="B53" s="31">
        <v>92.93402</v>
      </c>
      <c r="C53" s="14">
        <v>92.09054999999998</v>
      </c>
      <c r="D53" s="14">
        <v>92.96660714800001</v>
      </c>
      <c r="E53" s="14">
        <v>116.40301583400006</v>
      </c>
      <c r="F53" s="14">
        <v>95</v>
      </c>
      <c r="G53" s="14">
        <v>118.14131</v>
      </c>
      <c r="H53" s="14">
        <v>1061.3588200000002</v>
      </c>
      <c r="I53" s="14">
        <v>205</v>
      </c>
      <c r="J53" s="14">
        <v>985.97271</v>
      </c>
      <c r="K53" s="14">
        <v>955.4461</v>
      </c>
      <c r="L53" s="14">
        <v>298</v>
      </c>
      <c r="M53" s="14">
        <v>284</v>
      </c>
      <c r="N53" s="14">
        <v>121.37569</v>
      </c>
      <c r="O53" s="14">
        <v>112.69664</v>
      </c>
      <c r="P53" s="14">
        <v>94.87906000000001</v>
      </c>
      <c r="Q53" s="14">
        <v>96.66105999999996</v>
      </c>
      <c r="R53" s="14">
        <v>978.0306</v>
      </c>
      <c r="S53" s="14">
        <v>1105.5115299999998</v>
      </c>
      <c r="T53" s="14">
        <v>1091.4733100000003</v>
      </c>
      <c r="U53" s="14">
        <v>905.67396</v>
      </c>
      <c r="V53" s="14">
        <v>1295.70644</v>
      </c>
      <c r="W53" s="14">
        <v>1291.88396</v>
      </c>
      <c r="X53" s="14">
        <v>1450.38193</v>
      </c>
      <c r="Y53" s="15">
        <v>1031.98141</v>
      </c>
      <c r="AA53" s="30">
        <f t="shared" si="83"/>
        <v>112.358599</v>
      </c>
      <c r="AB53" s="12">
        <f t="shared" si="83"/>
        <v>99.52732800000001</v>
      </c>
      <c r="AC53" s="12">
        <f t="shared" si="83"/>
        <v>89.900855</v>
      </c>
      <c r="AD53" s="12">
        <f t="shared" si="83"/>
        <v>109.47150300000004</v>
      </c>
      <c r="AE53" s="12">
        <v>96</v>
      </c>
      <c r="AF53" s="12">
        <v>89.14905</v>
      </c>
      <c r="AG53" s="12">
        <v>2089.1733530000006</v>
      </c>
      <c r="AH53" s="12">
        <v>206.83536300000014</v>
      </c>
      <c r="AI53" s="12">
        <f t="shared" si="84"/>
        <v>282.4588</v>
      </c>
      <c r="AJ53" s="12">
        <f t="shared" si="84"/>
        <v>237.0417</v>
      </c>
      <c r="AK53" s="12">
        <f t="shared" si="84"/>
        <v>123.44800000000001</v>
      </c>
      <c r="AL53" s="12">
        <f t="shared" si="84"/>
        <v>210.41228999999998</v>
      </c>
      <c r="AM53" s="40">
        <f t="shared" si="84"/>
        <v>126.6124</v>
      </c>
      <c r="AN53" s="40">
        <f t="shared" si="84"/>
        <v>104.03536799998255</v>
      </c>
      <c r="AO53" s="40">
        <f t="shared" si="84"/>
        <v>121.12052799999947</v>
      </c>
      <c r="AP53" s="40">
        <f t="shared" si="84"/>
        <v>119.7955789998523</v>
      </c>
      <c r="AQ53" s="40">
        <f t="shared" si="69"/>
        <v>417.2625559999724</v>
      </c>
      <c r="AR53" s="40">
        <f t="shared" si="69"/>
        <v>559.85537200002</v>
      </c>
      <c r="AS53" s="40">
        <f t="shared" si="70"/>
        <v>411.23965799994767</v>
      </c>
      <c r="AT53" s="40">
        <f t="shared" si="70"/>
        <v>295.52796</v>
      </c>
      <c r="AU53" s="40">
        <f t="shared" si="71"/>
        <v>434.817513</v>
      </c>
      <c r="AV53" s="40">
        <f t="shared" si="72"/>
        <v>465.336466</v>
      </c>
      <c r="AW53" s="40">
        <f t="shared" si="73"/>
        <v>491.629751</v>
      </c>
      <c r="AX53" s="41">
        <f t="shared" si="72"/>
        <v>291.437263</v>
      </c>
      <c r="AZ53" s="30">
        <f aca="true" t="shared" si="87" ref="AZ53:BC54">B53/AA53*1000</f>
        <v>827.1197827947285</v>
      </c>
      <c r="BA53" s="12">
        <f t="shared" si="87"/>
        <v>925.2790349199364</v>
      </c>
      <c r="BB53" s="12">
        <f t="shared" si="87"/>
        <v>1034.1014793240843</v>
      </c>
      <c r="BC53" s="12">
        <f t="shared" si="87"/>
        <v>1063.3179653521338</v>
      </c>
      <c r="BD53" s="12">
        <f>F53/AE53*1000</f>
        <v>989.5833333333334</v>
      </c>
      <c r="BE53" s="12">
        <f aca="true" t="shared" si="88" ref="BE53:BG54">G53/AF53*1000</f>
        <v>1325.2110931075542</v>
      </c>
      <c r="BF53" s="12">
        <f t="shared" si="88"/>
        <v>508.02812436599163</v>
      </c>
      <c r="BG53" s="12">
        <f t="shared" si="88"/>
        <v>991.1264545221885</v>
      </c>
      <c r="BH53" s="12">
        <f t="shared" si="85"/>
        <v>3490.6779679018673</v>
      </c>
      <c r="BI53" s="12">
        <f t="shared" si="85"/>
        <v>4030.708942772517</v>
      </c>
      <c r="BJ53" s="12">
        <f t="shared" si="85"/>
        <v>2413.9718747974857</v>
      </c>
      <c r="BK53" s="12">
        <f t="shared" si="85"/>
        <v>1349.7310447027596</v>
      </c>
      <c r="BL53" s="12">
        <f t="shared" si="85"/>
        <v>958.6398330653238</v>
      </c>
      <c r="BM53" s="12">
        <f t="shared" si="85"/>
        <v>1083.2531490638733</v>
      </c>
      <c r="BN53" s="12">
        <f t="shared" si="85"/>
        <v>783.3441743252673</v>
      </c>
      <c r="BO53" s="12">
        <f t="shared" si="85"/>
        <v>806.8833658721175</v>
      </c>
      <c r="BP53" s="12">
        <f t="shared" si="85"/>
        <v>2343.921317493115</v>
      </c>
      <c r="BQ53" s="12">
        <f t="shared" si="85"/>
        <v>1974.6377105406434</v>
      </c>
      <c r="BR53" s="12">
        <f t="shared" si="85"/>
        <v>2654.105188464434</v>
      </c>
      <c r="BS53" s="12">
        <f t="shared" si="85"/>
        <v>3064.5965275163812</v>
      </c>
      <c r="BT53" s="12">
        <f t="shared" si="85"/>
        <v>2979.885587083057</v>
      </c>
      <c r="BU53" s="12">
        <f t="shared" si="85"/>
        <v>2776.23623848985</v>
      </c>
      <c r="BV53" s="12">
        <f t="shared" si="86"/>
        <v>2950.150854479106</v>
      </c>
      <c r="BW53" s="13">
        <f t="shared" si="86"/>
        <v>3541.0070743081337</v>
      </c>
    </row>
    <row r="54" spans="1:75" ht="13.5">
      <c r="A54" s="49" t="s">
        <v>20</v>
      </c>
      <c r="B54" s="2">
        <f aca="true" t="shared" si="89" ref="B54:Q54">SUM(B46:B53)</f>
        <v>280836.63168</v>
      </c>
      <c r="C54" s="2">
        <f t="shared" si="89"/>
        <v>273557.87339</v>
      </c>
      <c r="D54" s="2">
        <f t="shared" si="89"/>
        <v>291948.65468714794</v>
      </c>
      <c r="E54" s="2">
        <f t="shared" si="89"/>
        <v>298209.56219583406</v>
      </c>
      <c r="F54" s="2">
        <f t="shared" si="89"/>
        <v>259825</v>
      </c>
      <c r="G54" s="2">
        <f t="shared" si="89"/>
        <v>269090.64173000003</v>
      </c>
      <c r="H54" s="2">
        <f t="shared" si="89"/>
        <v>276518.21119</v>
      </c>
      <c r="I54" s="2">
        <f t="shared" si="89"/>
        <v>292627</v>
      </c>
      <c r="J54" s="2">
        <f t="shared" si="89"/>
        <v>261646.04825999998</v>
      </c>
      <c r="K54" s="2">
        <f t="shared" si="89"/>
        <v>268743.02459</v>
      </c>
      <c r="L54" s="2">
        <f t="shared" si="89"/>
        <v>285123</v>
      </c>
      <c r="M54" s="2">
        <f t="shared" si="89"/>
        <v>271216</v>
      </c>
      <c r="N54" s="2">
        <f t="shared" si="89"/>
        <v>248705.0238</v>
      </c>
      <c r="O54" s="2">
        <f t="shared" si="89"/>
        <v>267871.49704</v>
      </c>
      <c r="P54" s="2">
        <f t="shared" si="89"/>
        <v>281084.87906</v>
      </c>
      <c r="Q54" s="2">
        <f t="shared" si="89"/>
        <v>286243.66106</v>
      </c>
      <c r="R54" s="2">
        <f aca="true" t="shared" si="90" ref="R54:W54">SUM(R46:R53)</f>
        <v>265171.243</v>
      </c>
      <c r="S54" s="2">
        <f t="shared" si="90"/>
        <v>282105.38232</v>
      </c>
      <c r="T54" s="2">
        <f t="shared" si="90"/>
        <v>282564.1816699999</v>
      </c>
      <c r="U54" s="2">
        <f t="shared" si="90"/>
        <v>279490.35858</v>
      </c>
      <c r="V54" s="2">
        <f t="shared" si="90"/>
        <v>267269.40664</v>
      </c>
      <c r="W54" s="2">
        <f t="shared" si="90"/>
        <v>276718.0621699999</v>
      </c>
      <c r="X54" s="2">
        <f>SUM(X46:X53)</f>
        <v>294664.37877</v>
      </c>
      <c r="Y54" s="3">
        <f>SUM(Y46:Y53)</f>
        <v>303786.4175</v>
      </c>
      <c r="AA54" s="25">
        <f aca="true" t="shared" si="91" ref="AA54:AP54">SUM(AA46:AA53)</f>
        <v>79221.7353013301</v>
      </c>
      <c r="AB54" s="2">
        <f t="shared" si="91"/>
        <v>82935.15186177177</v>
      </c>
      <c r="AC54" s="2">
        <f t="shared" si="91"/>
        <v>85980.87857380042</v>
      </c>
      <c r="AD54" s="2">
        <f t="shared" si="91"/>
        <v>91202.1072356183</v>
      </c>
      <c r="AE54" s="2">
        <f t="shared" si="91"/>
        <v>82245.88833704007</v>
      </c>
      <c r="AF54" s="2">
        <f t="shared" si="91"/>
        <v>84134.105072</v>
      </c>
      <c r="AG54" s="2">
        <f t="shared" si="91"/>
        <v>88881.5085610948</v>
      </c>
      <c r="AH54" s="2">
        <f t="shared" si="91"/>
        <v>86709.31158605995</v>
      </c>
      <c r="AI54" s="2">
        <f t="shared" si="91"/>
        <v>77365.57021799998</v>
      </c>
      <c r="AJ54" s="2">
        <f t="shared" si="91"/>
        <v>80043.17514600002</v>
      </c>
      <c r="AK54" s="2">
        <f t="shared" si="91"/>
        <v>83002.519363</v>
      </c>
      <c r="AL54" s="2">
        <f t="shared" si="91"/>
        <v>89710.83273699999</v>
      </c>
      <c r="AM54" s="2">
        <f t="shared" si="91"/>
        <v>73632.839157</v>
      </c>
      <c r="AN54" s="2">
        <f t="shared" si="91"/>
        <v>80030.82769199999</v>
      </c>
      <c r="AO54" s="2">
        <f t="shared" si="91"/>
        <v>82906.120528</v>
      </c>
      <c r="AP54" s="2">
        <f t="shared" si="91"/>
        <v>87278.79557899985</v>
      </c>
      <c r="AQ54" s="2">
        <f aca="true" t="shared" si="92" ref="AQ54:AV54">SUM(AQ46:AQ53)</f>
        <v>78076.26255599997</v>
      </c>
      <c r="AR54" s="2">
        <f t="shared" si="92"/>
        <v>80277.85537200002</v>
      </c>
      <c r="AS54" s="2">
        <f t="shared" si="92"/>
        <v>79667.23965799995</v>
      </c>
      <c r="AT54" s="2">
        <f t="shared" si="92"/>
        <v>84882.63652</v>
      </c>
      <c r="AU54" s="2">
        <f t="shared" si="92"/>
        <v>79102.11925299998</v>
      </c>
      <c r="AV54" s="2">
        <f t="shared" si="92"/>
        <v>80098.19054099999</v>
      </c>
      <c r="AW54" s="2">
        <f>SUM(AW46:AW53)</f>
        <v>82737.50299099999</v>
      </c>
      <c r="AX54" s="3">
        <f>SUM(AX46:AX53)</f>
        <v>88664.68305200001</v>
      </c>
      <c r="AZ54" s="25">
        <f t="shared" si="87"/>
        <v>3544.944207695042</v>
      </c>
      <c r="BA54" s="2">
        <f t="shared" si="87"/>
        <v>3298.455085075863</v>
      </c>
      <c r="BB54" s="2">
        <f t="shared" si="87"/>
        <v>3395.5067630131052</v>
      </c>
      <c r="BC54" s="2">
        <f t="shared" si="87"/>
        <v>3269.766140659638</v>
      </c>
      <c r="BD54" s="2">
        <f>F54/AE54*1000</f>
        <v>3159.1244894243036</v>
      </c>
      <c r="BE54" s="2">
        <f t="shared" si="88"/>
        <v>3198.3538839537014</v>
      </c>
      <c r="BF54" s="2">
        <f t="shared" si="88"/>
        <v>3111.088185456806</v>
      </c>
      <c r="BG54" s="2">
        <f t="shared" si="88"/>
        <v>3374.8047890977023</v>
      </c>
      <c r="BH54" s="2">
        <f t="shared" si="85"/>
        <v>3381.9442876558164</v>
      </c>
      <c r="BI54" s="2">
        <f t="shared" si="85"/>
        <v>3357.4758135194966</v>
      </c>
      <c r="BJ54" s="2">
        <f t="shared" si="85"/>
        <v>3435.1125988484055</v>
      </c>
      <c r="BK54" s="2">
        <f t="shared" si="85"/>
        <v>3023.224639939617</v>
      </c>
      <c r="BL54" s="2">
        <f t="shared" si="85"/>
        <v>3377.637296719076</v>
      </c>
      <c r="BM54" s="2">
        <f t="shared" si="85"/>
        <v>3347.103919391013</v>
      </c>
      <c r="BN54" s="2">
        <f t="shared" si="85"/>
        <v>3390.3996142850374</v>
      </c>
      <c r="BO54" s="2">
        <f t="shared" si="85"/>
        <v>3279.6472403300795</v>
      </c>
      <c r="BP54" s="2">
        <f t="shared" si="85"/>
        <v>3396.3106624091633</v>
      </c>
      <c r="BQ54" s="2">
        <f t="shared" si="85"/>
        <v>3514.112092466225</v>
      </c>
      <c r="BR54" s="2">
        <f t="shared" si="85"/>
        <v>3546.80522236</v>
      </c>
      <c r="BS54" s="2">
        <f t="shared" si="85"/>
        <v>3292.668206814554</v>
      </c>
      <c r="BT54" s="2">
        <f t="shared" si="85"/>
        <v>3378.7894580316656</v>
      </c>
      <c r="BU54" s="2">
        <f t="shared" si="85"/>
        <v>3454.7354977807613</v>
      </c>
      <c r="BV54" s="2">
        <f t="shared" si="86"/>
        <v>3561.436689744589</v>
      </c>
      <c r="BW54" s="3">
        <f t="shared" si="86"/>
        <v>3426.2392538169397</v>
      </c>
    </row>
    <row r="55" spans="15:74" ht="13.5">
      <c r="O55" s="18"/>
      <c r="P55" s="18"/>
      <c r="Q55" s="18"/>
      <c r="R55" s="18"/>
      <c r="S55" s="18"/>
      <c r="T55" s="18"/>
      <c r="U55" s="18"/>
      <c r="V55" s="18"/>
      <c r="W55" s="18"/>
      <c r="X55" s="57"/>
      <c r="Y55" s="18"/>
      <c r="AM55" s="19"/>
      <c r="AW55" s="44"/>
      <c r="BV55" s="44"/>
    </row>
    <row r="56" spans="11:74" ht="13.5">
      <c r="K56" s="17"/>
      <c r="AW56" s="44"/>
      <c r="BV56" s="44"/>
    </row>
    <row r="57" spans="1:74" ht="13.5">
      <c r="A57" s="16" t="s">
        <v>40</v>
      </c>
      <c r="AW57" s="44"/>
      <c r="BV57" s="44"/>
    </row>
    <row r="58" spans="1:24" ht="13.5">
      <c r="A58" s="5" t="s">
        <v>42</v>
      </c>
      <c r="X58" s="44"/>
    </row>
    <row r="59" ht="13.5">
      <c r="AW59" s="44"/>
    </row>
    <row r="60" ht="13.5">
      <c r="A60" s="16" t="s">
        <v>47</v>
      </c>
    </row>
    <row r="61" ht="13.5">
      <c r="A61" s="5" t="s">
        <v>50</v>
      </c>
    </row>
    <row r="63" ht="13.5">
      <c r="A63" s="16" t="s">
        <v>48</v>
      </c>
    </row>
    <row r="64" ht="13.5">
      <c r="A64" s="5" t="s">
        <v>49</v>
      </c>
    </row>
  </sheetData>
  <sheetProtection/>
  <mergeCells count="12">
    <mergeCell ref="B6:S6"/>
    <mergeCell ref="B19:S19"/>
    <mergeCell ref="B31:S31"/>
    <mergeCell ref="B44:S44"/>
    <mergeCell ref="AA44:AR44"/>
    <mergeCell ref="AA31:AR31"/>
    <mergeCell ref="AA19:AR19"/>
    <mergeCell ref="AA6:AR6"/>
    <mergeCell ref="AZ6:BU6"/>
    <mergeCell ref="AZ19:BU19"/>
    <mergeCell ref="AZ31:BU31"/>
    <mergeCell ref="AZ44:BU44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2020-02-20T22:18:20Z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