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<sst xmlns="http://schemas.openxmlformats.org/spreadsheetml/2006/main" count="215" uniqueCount="43">
  <si>
    <t>Informe Toneladas / Volume report</t>
  </si>
  <si>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</si>
  <si>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</si>
  <si>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</si>
  <si>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</si>
  <si>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</si>
  <si>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</si>
  <si>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</si>
  <si>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</si>
  <si>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</si>
  <si>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</si>
  <si>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</si>
  <si>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</si>
  <si>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</si>
  <si>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</si>
  <si>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</si>
  <si>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</si>
  <si>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</si>
  <si>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</si>
  <si>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</si>
  <si>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</si>
  <si>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</si>
  <si>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</si>
  <si>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</si>
  <si>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</si>
  <si>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</si>
  <si>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* Mercado Internacional: Ventas de las compañías Nacionales al exterior más las ventas de las compañías del exterior</t>
  </si>
  <si>
    <t>* International markets: includes exports from Colombia plus sales from international operations</t>
  </si>
  <si>
    <t>Internacional / International</t>
  </si>
  <si>
    <t>NEGOCIO / Business unit</t>
  </si>
  <si>
    <t>Total</t>
  </si>
  <si>
    <t>MILES DOLARES / thousand dollars</t>
  </si>
  <si>
    <t>* Internacional / International</t>
  </si>
  <si>
    <t>2016-T4</t>
  </si>
  <si>
    <t>2017-T1</t>
  </si>
  <si>
    <t>2017-T2</t>
  </si>
  <si>
    <t>2017-T3</t>
  </si>
  <si>
    <t>Pastas / Pasta</t>
  </si>
  <si>
    <t>**A partir de T2 2017, las cifras de volúmen corresponden a una nueva metodología. Por lo tanto pueden presentar diferencias a las reportadas en su momento en 2016 y T1 2017</t>
  </si>
  <si>
    <t>** Starting 2Q 2017, reported volume figures correspond to a new methodology. Therefore, there may have differences from those reported in 2016 and 1Q17.</t>
  </si>
  <si>
    <t>Cafés/ Coffee</t>
  </si>
  <si>
    <t>A. Consumidor / Retail Food</t>
  </si>
  <si>
    <t>Cafés / Coffee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</si>
</sst>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sz val="20"/>
      <color theme="1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0" borderId="10" xfId="0" applyFont="1" applyBorder="1" applyAlignment="1">
      <alignment/>
    </xf>
    <xf numFmtId="170" fontId="0" fillId="0" borderId="0" xfId="49" applyNumberFormat="1" applyFont="1" applyAlignment="1">
      <alignment/>
    </xf>
    <xf numFmtId="170" fontId="0" fillId="0" borderId="10" xfId="49" applyNumberFormat="1" applyFont="1" applyBorder="1" applyAlignment="1">
      <alignment/>
    </xf>
    <xf numFmtId="170" fontId="40" fillId="0" borderId="0" xfId="49" applyNumberFormat="1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26" fillId="34" borderId="0" xfId="0" applyFont="1" applyFill="1" applyAlignment="1" quotePrefix="1">
      <alignment horizontal="left"/>
    </xf>
    <xf numFmtId="170" fontId="0" fillId="0" borderId="0" xfId="49" applyNumberFormat="1" applyFont="1" applyFill="1" applyAlignment="1">
      <alignment/>
    </xf>
    <xf numFmtId="170" fontId="0" fillId="0" borderId="10" xfId="49" applyNumberFormat="1" applyFont="1" applyFill="1" applyBorder="1" applyAlignment="1">
      <alignment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1" fontId="40" fillId="0" borderId="0" xfId="55" applyNumberFormat="1" applyFont="1" applyAlignment="1">
      <alignment/>
    </xf>
    <xf numFmtId="171" fontId="0" fillId="0" borderId="0" xfId="55" applyNumberFormat="1" applyFont="1" applyFill="1" applyBorder="1" applyAlignment="1">
      <alignment/>
    </xf>
    <xf numFmtId="173" fontId="40" fillId="0" borderId="0" xfId="49" applyNumberFormat="1" applyFont="1" applyAlignment="1">
      <alignment/>
    </xf>
    <xf numFmtId="177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170" fontId="40" fillId="0" borderId="0" xfId="49" applyNumberFormat="1" applyFont="1" applyAlignment="1">
      <alignment vertic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44" fillId="35" borderId="0" xfId="0" applyFont="1" applyFill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8"/>
  <sheetViews>
    <sheetView showGridLines="0" tabSelected="1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9" sqref="A49"/>
    </sheetView>
  </sheetViews>
  <sheetFormatPr defaultColWidth="11.421875" defaultRowHeight="15"/>
  <cols>
    <col min="1" max="1" width="30.57421875" style="0" customWidth="1"/>
    <col min="2" max="14" width="11.57421875" style="0" customWidth="1"/>
    <col min="15" max="16" width="10.7109375" style="0" customWidth="1"/>
    <col min="17" max="17" width="2.28125" style="0" customWidth="1"/>
    <col min="18" max="28" width="9.00390625" style="0" bestFit="1" customWidth="1"/>
    <col min="29" max="32" width="9.00390625" style="0" customWidth="1"/>
    <col min="33" max="33" width="2.57421875" style="0" customWidth="1"/>
    <col min="34" max="44" width="8.00390625" style="0" bestFit="1" customWidth="1"/>
    <col min="45" max="45" width="8.421875" style="0" bestFit="1" customWidth="1"/>
    <col min="46" max="46" width="9.57421875" style="0" customWidth="1"/>
    <col min="47" max="48" width="9.00390625" style="0" customWidth="1"/>
    <col min="49" max="49" width="13.140625" style="0" bestFit="1" customWidth="1"/>
  </cols>
  <sheetData>
    <row r="1" ht="26.25">
      <c r="A1" s="2" t="s">
        <v>0</v>
      </c>
    </row>
    <row r="2" ht="21">
      <c r="A2" s="1">
        <v>42979</v>
      </c>
    </row>
    <row r="5" spans="1:48" ht="15">
      <c r="A5" s="3" t="s">
        <v>1</v>
      </c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6"/>
      <c r="R5" s="29" t="s">
        <v>3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6"/>
      <c r="AH5" s="30" t="s">
        <v>23</v>
      </c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8" ht="15">
      <c r="A6" s="3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33</v>
      </c>
      <c r="N6" s="14" t="s">
        <v>34</v>
      </c>
      <c r="O6" s="20" t="s">
        <v>35</v>
      </c>
      <c r="P6" s="27" t="s">
        <v>36</v>
      </c>
      <c r="R6" s="11" t="s">
        <v>5</v>
      </c>
      <c r="S6" s="11" t="s">
        <v>6</v>
      </c>
      <c r="T6" s="11" t="s">
        <v>7</v>
      </c>
      <c r="U6" s="11" t="s">
        <v>8</v>
      </c>
      <c r="V6" s="11" t="s">
        <v>9</v>
      </c>
      <c r="W6" s="11" t="s">
        <v>10</v>
      </c>
      <c r="X6" s="11" t="s">
        <v>11</v>
      </c>
      <c r="Y6" s="11" t="s">
        <v>12</v>
      </c>
      <c r="Z6" s="11" t="s">
        <v>13</v>
      </c>
      <c r="AA6" s="11" t="s">
        <v>14</v>
      </c>
      <c r="AB6" s="11" t="s">
        <v>15</v>
      </c>
      <c r="AC6" s="13" t="s">
        <v>33</v>
      </c>
      <c r="AD6" s="14" t="s">
        <v>34</v>
      </c>
      <c r="AE6" s="20" t="s">
        <v>35</v>
      </c>
      <c r="AF6" s="27" t="s">
        <v>36</v>
      </c>
      <c r="AH6" s="11" t="s">
        <v>5</v>
      </c>
      <c r="AI6" s="11" t="s">
        <v>6</v>
      </c>
      <c r="AJ6" s="11" t="s">
        <v>7</v>
      </c>
      <c r="AK6" s="11" t="s">
        <v>8</v>
      </c>
      <c r="AL6" s="11" t="s">
        <v>9</v>
      </c>
      <c r="AM6" s="11" t="s">
        <v>10</v>
      </c>
      <c r="AN6" s="11" t="s">
        <v>11</v>
      </c>
      <c r="AO6" s="11" t="s">
        <v>12</v>
      </c>
      <c r="AP6" s="11" t="s">
        <v>13</v>
      </c>
      <c r="AQ6" s="11" t="s">
        <v>14</v>
      </c>
      <c r="AR6" s="11" t="s">
        <v>15</v>
      </c>
      <c r="AS6" s="12" t="s">
        <v>33</v>
      </c>
      <c r="AT6" s="14" t="s">
        <v>34</v>
      </c>
      <c r="AU6" s="20" t="s">
        <v>35</v>
      </c>
      <c r="AV6" s="27" t="s">
        <v>36</v>
      </c>
    </row>
    <row r="7" spans="1:55" ht="15">
      <c r="A7" s="4" t="s">
        <v>16</v>
      </c>
      <c r="B7" s="8">
        <v>331706.597562</v>
      </c>
      <c r="C7" s="8">
        <v>346624.363132</v>
      </c>
      <c r="D7" s="8">
        <v>360973.543288</v>
      </c>
      <c r="E7" s="8">
        <v>420701.43836499983</v>
      </c>
      <c r="F7" s="8">
        <v>365383</v>
      </c>
      <c r="G7" s="8">
        <v>370038</v>
      </c>
      <c r="H7" s="8">
        <v>389593.8764749999</v>
      </c>
      <c r="I7" s="8">
        <v>447603</v>
      </c>
      <c r="J7" s="8">
        <v>393030.06848</v>
      </c>
      <c r="K7" s="8">
        <v>401894.54716200003</v>
      </c>
      <c r="L7" s="8">
        <v>409425</v>
      </c>
      <c r="M7" s="8">
        <v>474086</v>
      </c>
      <c r="N7" s="8">
        <v>402472</v>
      </c>
      <c r="O7" s="8">
        <v>396088.20725</v>
      </c>
      <c r="P7" s="8">
        <v>404746</v>
      </c>
      <c r="R7" s="8">
        <v>35601.177245000006</v>
      </c>
      <c r="S7" s="8">
        <v>37458.402084999994</v>
      </c>
      <c r="T7" s="8">
        <v>38368.065322000024</v>
      </c>
      <c r="U7" s="8">
        <v>41365.41407</v>
      </c>
      <c r="V7" s="8">
        <v>37985.180957000004</v>
      </c>
      <c r="W7" s="8">
        <v>37373.891437</v>
      </c>
      <c r="X7" s="8">
        <v>40575.071663</v>
      </c>
      <c r="Y7" s="8">
        <v>42262.931267</v>
      </c>
      <c r="Z7" s="8">
        <v>36091.730144</v>
      </c>
      <c r="AA7" s="8">
        <v>36845.070239</v>
      </c>
      <c r="AB7" s="8">
        <v>37822.017057</v>
      </c>
      <c r="AC7" s="8">
        <v>40173.839298</v>
      </c>
      <c r="AD7" s="8">
        <v>36343.931533999996</v>
      </c>
      <c r="AE7" s="8">
        <v>35077.192031</v>
      </c>
      <c r="AF7" s="8">
        <v>36291</v>
      </c>
      <c r="AH7" s="8">
        <f aca="true" t="shared" si="0" ref="AH7:AV12">B7/R7*1000</f>
        <v>9317.292944535602</v>
      </c>
      <c r="AI7" s="8">
        <f t="shared" si="0"/>
        <v>9253.581141700752</v>
      </c>
      <c r="AJ7" s="8">
        <f t="shared" si="0"/>
        <v>9408.176832961653</v>
      </c>
      <c r="AK7" s="8">
        <f t="shared" si="0"/>
        <v>10170.366907317164</v>
      </c>
      <c r="AL7" s="8">
        <f t="shared" si="0"/>
        <v>9619.093309404552</v>
      </c>
      <c r="AM7" s="8">
        <f t="shared" si="0"/>
        <v>9900.975942624586</v>
      </c>
      <c r="AN7" s="8">
        <f t="shared" si="0"/>
        <v>9601.803780183256</v>
      </c>
      <c r="AO7" s="8">
        <f t="shared" si="0"/>
        <v>10590.912333369079</v>
      </c>
      <c r="AP7" s="8">
        <f t="shared" si="0"/>
        <v>10889.754160076987</v>
      </c>
      <c r="AQ7" s="8">
        <f t="shared" si="0"/>
        <v>10907.688452079545</v>
      </c>
      <c r="AR7" s="8">
        <f t="shared" si="0"/>
        <v>10825.04403144265</v>
      </c>
      <c r="AS7" s="8">
        <f t="shared" si="0"/>
        <v>11800.863653666323</v>
      </c>
      <c r="AT7" s="8">
        <f t="shared" si="0"/>
        <v>11073.980799889101</v>
      </c>
      <c r="AU7" s="8">
        <f t="shared" si="0"/>
        <v>11291.901783356861</v>
      </c>
      <c r="AV7" s="8">
        <f t="shared" si="0"/>
        <v>11152.792703425092</v>
      </c>
      <c r="AY7" s="24"/>
      <c r="AZ7" s="24"/>
      <c r="BA7" s="24"/>
      <c r="BB7" s="24"/>
      <c r="BC7" s="22"/>
    </row>
    <row r="8" spans="1:55" ht="15">
      <c r="A8" s="4" t="s">
        <v>17</v>
      </c>
      <c r="B8" s="8">
        <v>155234.569829</v>
      </c>
      <c r="C8" s="8">
        <v>164648.54534399998</v>
      </c>
      <c r="D8" s="8">
        <v>186823.988913</v>
      </c>
      <c r="E8" s="8">
        <v>197396.53869700004</v>
      </c>
      <c r="F8" s="8">
        <v>171028</v>
      </c>
      <c r="G8" s="8">
        <v>180918</v>
      </c>
      <c r="H8" s="8">
        <v>213175.30287699998</v>
      </c>
      <c r="I8" s="8">
        <v>220286.41528099997</v>
      </c>
      <c r="J8" s="8">
        <v>189616.821351</v>
      </c>
      <c r="K8" s="8">
        <v>201264.14065099994</v>
      </c>
      <c r="L8" s="8">
        <v>228516</v>
      </c>
      <c r="M8" s="8">
        <v>235336</v>
      </c>
      <c r="N8" s="8">
        <v>204642</v>
      </c>
      <c r="O8" s="8">
        <v>210326.893397</v>
      </c>
      <c r="P8" s="8">
        <v>229587</v>
      </c>
      <c r="R8" s="8">
        <v>40998.838422</v>
      </c>
      <c r="S8" s="8">
        <v>42309.83820699999</v>
      </c>
      <c r="T8" s="8">
        <v>46188.79639200001</v>
      </c>
      <c r="U8" s="8">
        <v>46062.712697999996</v>
      </c>
      <c r="V8" s="8">
        <v>44838.456734</v>
      </c>
      <c r="W8" s="8">
        <v>46210.265447000005</v>
      </c>
      <c r="X8" s="8">
        <v>52193.583557</v>
      </c>
      <c r="Y8" s="8">
        <v>50035.633523000004</v>
      </c>
      <c r="Z8" s="8">
        <v>45573.289787</v>
      </c>
      <c r="AA8" s="8">
        <v>44944.316531000004</v>
      </c>
      <c r="AB8" s="8">
        <v>45999.237666999994</v>
      </c>
      <c r="AC8" s="8">
        <v>46126.23097800001</v>
      </c>
      <c r="AD8" s="8">
        <v>42591.568891999996</v>
      </c>
      <c r="AE8" s="8">
        <v>42148.039165</v>
      </c>
      <c r="AF8" s="8">
        <v>46607</v>
      </c>
      <c r="AH8" s="8">
        <f t="shared" si="0"/>
        <v>3786.3162909927964</v>
      </c>
      <c r="AI8" s="8">
        <f t="shared" si="0"/>
        <v>3891.4955084077715</v>
      </c>
      <c r="AJ8" s="8">
        <f t="shared" si="0"/>
        <v>4044.7901548990844</v>
      </c>
      <c r="AK8" s="8">
        <f t="shared" si="0"/>
        <v>4285.386750693275</v>
      </c>
      <c r="AL8" s="8">
        <f t="shared" si="0"/>
        <v>3814.315042433503</v>
      </c>
      <c r="AM8" s="8">
        <f t="shared" si="0"/>
        <v>3915.1041061969336</v>
      </c>
      <c r="AN8" s="8">
        <f t="shared" si="0"/>
        <v>4084.320108892192</v>
      </c>
      <c r="AO8" s="8">
        <f t="shared" si="0"/>
        <v>4402.590709274029</v>
      </c>
      <c r="AP8" s="8">
        <f t="shared" si="0"/>
        <v>4160.700757773451</v>
      </c>
      <c r="AQ8" s="8">
        <f t="shared" si="0"/>
        <v>4478.077678902504</v>
      </c>
      <c r="AR8" s="8">
        <f t="shared" si="0"/>
        <v>4967.821459439928</v>
      </c>
      <c r="AS8" s="8">
        <f t="shared" si="0"/>
        <v>5101.999339860306</v>
      </c>
      <c r="AT8" s="8">
        <f t="shared" si="0"/>
        <v>4804.753741730281</v>
      </c>
      <c r="AU8" s="8">
        <f t="shared" si="0"/>
        <v>4990.194029516248</v>
      </c>
      <c r="AV8" s="8">
        <f t="shared" si="0"/>
        <v>4926.019696612097</v>
      </c>
      <c r="AY8" s="24"/>
      <c r="AZ8" s="24"/>
      <c r="BA8" s="24"/>
      <c r="BB8" s="24"/>
      <c r="BC8" s="22"/>
    </row>
    <row r="9" spans="1:55" ht="15">
      <c r="A9" s="4" t="s">
        <v>18</v>
      </c>
      <c r="B9" s="8">
        <v>164635.467876</v>
      </c>
      <c r="C9" s="8">
        <v>173114.47020399995</v>
      </c>
      <c r="D9" s="8">
        <v>196553.492523</v>
      </c>
      <c r="E9" s="8">
        <v>189512.63464399998</v>
      </c>
      <c r="F9" s="8">
        <v>181959</v>
      </c>
      <c r="G9" s="8">
        <v>189437</v>
      </c>
      <c r="H9" s="8">
        <v>216453.368236</v>
      </c>
      <c r="I9" s="8">
        <v>208177</v>
      </c>
      <c r="J9" s="8">
        <v>201887.855184</v>
      </c>
      <c r="K9" s="8">
        <v>216749.75986199998</v>
      </c>
      <c r="L9" s="8">
        <v>241021</v>
      </c>
      <c r="M9" s="8">
        <v>231410</v>
      </c>
      <c r="N9" s="8">
        <v>225629</v>
      </c>
      <c r="O9" s="8">
        <v>228006.284094</v>
      </c>
      <c r="P9" s="8">
        <v>238285</v>
      </c>
      <c r="R9" s="8">
        <v>14218.882006</v>
      </c>
      <c r="S9" s="8">
        <v>14735.739215000001</v>
      </c>
      <c r="T9" s="8">
        <v>15569.741885</v>
      </c>
      <c r="U9" s="8">
        <v>15451.717642999998</v>
      </c>
      <c r="V9" s="8">
        <v>16291.290011</v>
      </c>
      <c r="W9" s="8">
        <v>16064.354909000001</v>
      </c>
      <c r="X9" s="8">
        <v>17283.1445</v>
      </c>
      <c r="Y9" s="8">
        <v>16352.253294999999</v>
      </c>
      <c r="Z9" s="8">
        <v>15342.776033000002</v>
      </c>
      <c r="AA9" s="8">
        <v>16007.051512000002</v>
      </c>
      <c r="AB9" s="8">
        <v>17015.465039000002</v>
      </c>
      <c r="AC9" s="8">
        <v>15917.562858</v>
      </c>
      <c r="AD9" s="8">
        <v>15457.565367</v>
      </c>
      <c r="AE9" s="8">
        <v>15725.684822</v>
      </c>
      <c r="AF9" s="8">
        <v>16199</v>
      </c>
      <c r="AH9" s="8">
        <f t="shared" si="0"/>
        <v>11578.650684809685</v>
      </c>
      <c r="AI9" s="8">
        <f t="shared" si="0"/>
        <v>11747.932538584895</v>
      </c>
      <c r="AJ9" s="8">
        <f t="shared" si="0"/>
        <v>12624.068785132593</v>
      </c>
      <c r="AK9" s="8">
        <f t="shared" si="0"/>
        <v>12264.826411052998</v>
      </c>
      <c r="AL9" s="8">
        <f t="shared" si="0"/>
        <v>11169.097098949189</v>
      </c>
      <c r="AM9" s="8">
        <f t="shared" si="0"/>
        <v>11792.381398014839</v>
      </c>
      <c r="AN9" s="8">
        <f t="shared" si="0"/>
        <v>12523.957560847797</v>
      </c>
      <c r="AO9" s="8">
        <f t="shared" si="0"/>
        <v>12730.78371796344</v>
      </c>
      <c r="AP9" s="8">
        <f t="shared" si="0"/>
        <v>13158.495877784411</v>
      </c>
      <c r="AQ9" s="8">
        <f t="shared" si="0"/>
        <v>13540.89225611033</v>
      </c>
      <c r="AR9" s="8">
        <f t="shared" si="0"/>
        <v>14164.820029753639</v>
      </c>
      <c r="AS9" s="8">
        <f t="shared" si="0"/>
        <v>14538.029600661874</v>
      </c>
      <c r="AT9" s="8">
        <f t="shared" si="0"/>
        <v>14596.671250809664</v>
      </c>
      <c r="AU9" s="8">
        <f t="shared" si="0"/>
        <v>14498.973283187172</v>
      </c>
      <c r="AV9" s="8">
        <f t="shared" si="0"/>
        <v>14709.858633248967</v>
      </c>
      <c r="AY9" s="24"/>
      <c r="AZ9" s="24"/>
      <c r="BA9" s="24"/>
      <c r="BB9" s="24"/>
      <c r="BC9" s="22"/>
    </row>
    <row r="10" spans="1:55" ht="15">
      <c r="A10" s="4" t="s">
        <v>40</v>
      </c>
      <c r="B10" s="8">
        <v>121849.46281</v>
      </c>
      <c r="C10" s="8">
        <v>122693.28106000001</v>
      </c>
      <c r="D10" s="8">
        <v>127705.93793999996</v>
      </c>
      <c r="E10" s="8">
        <v>129861.55633300004</v>
      </c>
      <c r="F10" s="8">
        <v>126489</v>
      </c>
      <c r="G10" s="8">
        <v>131230</v>
      </c>
      <c r="H10" s="8">
        <v>134909.875588</v>
      </c>
      <c r="I10" s="8">
        <v>138571.83945299994</v>
      </c>
      <c r="J10" s="8">
        <v>134189.685924</v>
      </c>
      <c r="K10" s="8">
        <v>139162.669287</v>
      </c>
      <c r="L10" s="8">
        <v>146713</v>
      </c>
      <c r="M10" s="8">
        <v>148845</v>
      </c>
      <c r="N10" s="8">
        <v>146853</v>
      </c>
      <c r="O10" s="8">
        <v>147610.685009</v>
      </c>
      <c r="P10" s="8">
        <v>149156</v>
      </c>
      <c r="R10" s="8">
        <v>7016.946948999999</v>
      </c>
      <c r="S10" s="8">
        <v>7079.504947999999</v>
      </c>
      <c r="T10" s="8">
        <v>7426.594828000001</v>
      </c>
      <c r="U10" s="8">
        <v>7760.434853</v>
      </c>
      <c r="V10" s="8">
        <v>7612.781120999999</v>
      </c>
      <c r="W10" s="8">
        <v>8008.225995999999</v>
      </c>
      <c r="X10" s="8">
        <v>8753.774472000001</v>
      </c>
      <c r="Y10" s="8">
        <v>8943.359116</v>
      </c>
      <c r="Z10" s="8">
        <v>7615.594529999999</v>
      </c>
      <c r="AA10" s="8">
        <v>7711.557572000001</v>
      </c>
      <c r="AB10" s="8">
        <v>8169.844636</v>
      </c>
      <c r="AC10" s="8">
        <v>8336.13099</v>
      </c>
      <c r="AD10" s="8">
        <v>8354.075126</v>
      </c>
      <c r="AE10" s="8">
        <v>8178.899676999999</v>
      </c>
      <c r="AF10" s="8">
        <v>8230</v>
      </c>
      <c r="AH10" s="8">
        <f t="shared" si="0"/>
        <v>17365.02551545798</v>
      </c>
      <c r="AI10" s="8">
        <f t="shared" si="0"/>
        <v>17330.77128432004</v>
      </c>
      <c r="AJ10" s="8">
        <f t="shared" si="0"/>
        <v>17195.759415677112</v>
      </c>
      <c r="AK10" s="8">
        <f t="shared" si="0"/>
        <v>16733.798916280914</v>
      </c>
      <c r="AL10" s="8">
        <f t="shared" si="0"/>
        <v>16615.347005193373</v>
      </c>
      <c r="AM10" s="8">
        <f t="shared" si="0"/>
        <v>16386.900178085332</v>
      </c>
      <c r="AN10" s="8">
        <f t="shared" si="0"/>
        <v>15411.623411081178</v>
      </c>
      <c r="AO10" s="8">
        <f t="shared" si="0"/>
        <v>15494.3838948712</v>
      </c>
      <c r="AP10" s="8">
        <f t="shared" si="0"/>
        <v>17620.382150781337</v>
      </c>
      <c r="AQ10" s="8">
        <f t="shared" si="0"/>
        <v>18045.98720656481</v>
      </c>
      <c r="AR10" s="8">
        <f t="shared" si="0"/>
        <v>17957.869033826755</v>
      </c>
      <c r="AS10" s="8">
        <f t="shared" si="0"/>
        <v>17855.40560465689</v>
      </c>
      <c r="AT10" s="8">
        <f t="shared" si="0"/>
        <v>17578.606582427805</v>
      </c>
      <c r="AU10" s="8">
        <f t="shared" si="0"/>
        <v>18047.74368661082</v>
      </c>
      <c r="AV10" s="8">
        <f t="shared" si="0"/>
        <v>18123.450789793438</v>
      </c>
      <c r="AY10" s="24"/>
      <c r="AZ10" s="24"/>
      <c r="BA10" s="24"/>
      <c r="BB10" s="24"/>
      <c r="BC10" s="22"/>
    </row>
    <row r="11" spans="1:55" ht="15">
      <c r="A11" s="4" t="s">
        <v>20</v>
      </c>
      <c r="B11" s="8">
        <v>99588.08807199998</v>
      </c>
      <c r="C11" s="8">
        <v>107118.23878000001</v>
      </c>
      <c r="D11" s="8">
        <v>111594.74785299996</v>
      </c>
      <c r="E11" s="8">
        <v>103767.63361899997</v>
      </c>
      <c r="F11" s="8">
        <v>106996</v>
      </c>
      <c r="G11" s="8">
        <v>105018</v>
      </c>
      <c r="H11" s="8">
        <v>114150.42219700007</v>
      </c>
      <c r="I11" s="8">
        <v>117572.879439</v>
      </c>
      <c r="J11" s="8">
        <v>118998.306565</v>
      </c>
      <c r="K11" s="8">
        <v>104384.761522</v>
      </c>
      <c r="L11" s="8">
        <v>111270</v>
      </c>
      <c r="M11" s="8">
        <v>101743</v>
      </c>
      <c r="N11" s="8">
        <v>100595</v>
      </c>
      <c r="O11" s="8">
        <v>106745.390892</v>
      </c>
      <c r="P11" s="8">
        <v>109255</v>
      </c>
      <c r="R11" s="8">
        <v>13534.059799</v>
      </c>
      <c r="S11" s="8">
        <v>14431.167116</v>
      </c>
      <c r="T11" s="8">
        <v>14993.117658</v>
      </c>
      <c r="U11" s="8">
        <v>14078.231569000009</v>
      </c>
      <c r="V11" s="8">
        <v>14511.332102</v>
      </c>
      <c r="W11" s="8">
        <v>13940.497378999999</v>
      </c>
      <c r="X11" s="8">
        <v>14417.660943</v>
      </c>
      <c r="Y11" s="8">
        <v>14478.029054999999</v>
      </c>
      <c r="Z11" s="8">
        <v>14430.703979000002</v>
      </c>
      <c r="AA11" s="8">
        <v>13008.268193999998</v>
      </c>
      <c r="AB11" s="8">
        <v>12937.963612</v>
      </c>
      <c r="AC11" s="8">
        <v>11762.568446000001</v>
      </c>
      <c r="AD11" s="8">
        <v>11611.776104999999</v>
      </c>
      <c r="AE11" s="8">
        <v>11794.890078</v>
      </c>
      <c r="AF11" s="8">
        <v>12202</v>
      </c>
      <c r="AH11" s="8">
        <f t="shared" si="0"/>
        <v>7358.330726406152</v>
      </c>
      <c r="AI11" s="8">
        <f t="shared" si="0"/>
        <v>7422.7010136440595</v>
      </c>
      <c r="AJ11" s="8">
        <f t="shared" si="0"/>
        <v>7443.064904746842</v>
      </c>
      <c r="AK11" s="8">
        <f t="shared" si="0"/>
        <v>7370.786104093803</v>
      </c>
      <c r="AL11" s="8">
        <f t="shared" si="0"/>
        <v>7373.272091626478</v>
      </c>
      <c r="AM11" s="8">
        <f t="shared" si="0"/>
        <v>7533.303665204901</v>
      </c>
      <c r="AN11" s="8">
        <f t="shared" si="0"/>
        <v>7917.402319855626</v>
      </c>
      <c r="AO11" s="8">
        <f t="shared" si="0"/>
        <v>8120.779354175706</v>
      </c>
      <c r="AP11" s="8">
        <f t="shared" si="0"/>
        <v>8246.188594691565</v>
      </c>
      <c r="AQ11" s="8">
        <f t="shared" si="0"/>
        <v>8024.493342637798</v>
      </c>
      <c r="AR11" s="8">
        <f t="shared" si="0"/>
        <v>8600.271521616953</v>
      </c>
      <c r="AS11" s="8">
        <f t="shared" si="0"/>
        <v>8649.726500388517</v>
      </c>
      <c r="AT11" s="8">
        <f t="shared" si="0"/>
        <v>8663.18805067935</v>
      </c>
      <c r="AU11" s="8">
        <f t="shared" si="0"/>
        <v>9050.138677519602</v>
      </c>
      <c r="AV11" s="8">
        <f t="shared" si="0"/>
        <v>8953.860022947058</v>
      </c>
      <c r="AW11" s="22"/>
      <c r="AX11" s="22"/>
      <c r="AY11" s="24"/>
      <c r="AZ11" s="24"/>
      <c r="BA11" s="24"/>
      <c r="BB11" s="24"/>
      <c r="BC11" s="22"/>
    </row>
    <row r="12" spans="1:55" ht="15">
      <c r="A12" s="4" t="s">
        <v>37</v>
      </c>
      <c r="B12" s="8">
        <v>54755.887919</v>
      </c>
      <c r="C12" s="8">
        <v>59593.890606999994</v>
      </c>
      <c r="D12" s="8">
        <v>61716.14403200001</v>
      </c>
      <c r="E12" s="8">
        <v>61280.618997000034</v>
      </c>
      <c r="F12" s="8">
        <v>60816</v>
      </c>
      <c r="G12" s="8">
        <v>63493</v>
      </c>
      <c r="H12" s="8">
        <v>66234.87904100002</v>
      </c>
      <c r="I12" s="8">
        <v>66994.40330300001</v>
      </c>
      <c r="J12" s="8">
        <v>65440.783213</v>
      </c>
      <c r="K12" s="8">
        <v>73243.89156599998</v>
      </c>
      <c r="L12" s="8">
        <v>74363</v>
      </c>
      <c r="M12" s="8">
        <v>73209</v>
      </c>
      <c r="N12" s="8">
        <v>70316</v>
      </c>
      <c r="O12" s="8">
        <v>72878.730287</v>
      </c>
      <c r="P12" s="8">
        <v>77016</v>
      </c>
      <c r="R12" s="8">
        <v>21727.826029</v>
      </c>
      <c r="S12" s="8">
        <v>22289.620561000007</v>
      </c>
      <c r="T12" s="8">
        <v>22936.321127999996</v>
      </c>
      <c r="U12" s="8">
        <v>23530.473937000017</v>
      </c>
      <c r="V12" s="8">
        <v>23647.594185</v>
      </c>
      <c r="W12" s="8">
        <v>22561.794563</v>
      </c>
      <c r="X12" s="8">
        <v>23527.729752</v>
      </c>
      <c r="Y12" s="8">
        <v>22826.095322</v>
      </c>
      <c r="Z12" s="8">
        <v>22497.998108</v>
      </c>
      <c r="AA12" s="8">
        <v>24253.348108</v>
      </c>
      <c r="AB12" s="8">
        <v>25848.178565999995</v>
      </c>
      <c r="AC12" s="8">
        <v>25061.243594</v>
      </c>
      <c r="AD12" s="8">
        <v>23152.536631000003</v>
      </c>
      <c r="AE12" s="8">
        <v>24040.710804000002</v>
      </c>
      <c r="AF12" s="8">
        <v>27546</v>
      </c>
      <c r="AH12" s="8">
        <f t="shared" si="0"/>
        <v>2520.0812932650347</v>
      </c>
      <c r="AI12" s="8">
        <f t="shared" si="0"/>
        <v>2673.616199248856</v>
      </c>
      <c r="AJ12" s="8">
        <f t="shared" si="0"/>
        <v>2690.760374673109</v>
      </c>
      <c r="AK12" s="8">
        <f t="shared" si="0"/>
        <v>2604.3087428273416</v>
      </c>
      <c r="AL12" s="8">
        <f t="shared" si="0"/>
        <v>2571.762671679153</v>
      </c>
      <c r="AM12" s="8">
        <f t="shared" si="0"/>
        <v>2814.1821707801887</v>
      </c>
      <c r="AN12" s="8">
        <f t="shared" si="0"/>
        <v>2815.183604162644</v>
      </c>
      <c r="AO12" s="8">
        <f t="shared" si="0"/>
        <v>2934.9918309694517</v>
      </c>
      <c r="AP12" s="8">
        <f t="shared" si="0"/>
        <v>2908.7380529972615</v>
      </c>
      <c r="AQ12" s="8">
        <f t="shared" si="0"/>
        <v>3019.949709204907</v>
      </c>
      <c r="AR12" s="8">
        <f t="shared" si="0"/>
        <v>2876.914511021489</v>
      </c>
      <c r="AS12" s="8">
        <f t="shared" si="0"/>
        <v>2921.20379922117</v>
      </c>
      <c r="AT12" s="8">
        <f t="shared" si="0"/>
        <v>3037.075423772385</v>
      </c>
      <c r="AU12" s="8">
        <f t="shared" si="0"/>
        <v>3031.4715268266573</v>
      </c>
      <c r="AV12" s="8">
        <f t="shared" si="0"/>
        <v>2795.905031583533</v>
      </c>
      <c r="AW12" s="22"/>
      <c r="AX12" s="22"/>
      <c r="AY12" s="24"/>
      <c r="AZ12" s="24"/>
      <c r="BA12" s="24"/>
      <c r="BB12" s="24"/>
      <c r="BC12" s="22"/>
    </row>
    <row r="13" spans="1:55" ht="15">
      <c r="A13" s="4" t="s">
        <v>41</v>
      </c>
      <c r="B13" s="8">
        <v>0</v>
      </c>
      <c r="C13" s="8">
        <v>0</v>
      </c>
      <c r="D13" s="8">
        <v>0</v>
      </c>
      <c r="E13" s="8">
        <v>0</v>
      </c>
      <c r="F13" s="8">
        <v>34445</v>
      </c>
      <c r="G13" s="8">
        <v>104253</v>
      </c>
      <c r="H13" s="8">
        <v>105119.896159</v>
      </c>
      <c r="I13" s="8">
        <v>119281.78903799999</v>
      </c>
      <c r="J13" s="8">
        <v>105182.401966</v>
      </c>
      <c r="K13" s="8">
        <v>109940.2483</v>
      </c>
      <c r="L13" s="8">
        <v>109532</v>
      </c>
      <c r="M13" s="8">
        <v>121215</v>
      </c>
      <c r="N13" s="8">
        <v>112206</v>
      </c>
      <c r="O13" s="8">
        <v>117083.650181</v>
      </c>
      <c r="P13" s="8">
        <v>122289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/>
      <c r="AD13" s="8"/>
      <c r="AE13" s="8"/>
      <c r="AF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22"/>
      <c r="AX13" s="22"/>
      <c r="AY13" s="24"/>
      <c r="AZ13" s="24"/>
      <c r="BA13" s="24"/>
      <c r="BB13" s="24"/>
      <c r="BC13" s="22"/>
    </row>
    <row r="14" spans="1:55" ht="15.75" thickBot="1">
      <c r="A14" s="7" t="s">
        <v>21</v>
      </c>
      <c r="B14" s="9">
        <v>29436.909043</v>
      </c>
      <c r="C14" s="9">
        <v>34237.390052</v>
      </c>
      <c r="D14" s="9">
        <v>35485.125420000004</v>
      </c>
      <c r="E14" s="9">
        <v>38200.052058999994</v>
      </c>
      <c r="F14" s="9">
        <v>36334</v>
      </c>
      <c r="G14" s="9">
        <v>40719</v>
      </c>
      <c r="H14" s="9">
        <v>43145.54826699999</v>
      </c>
      <c r="I14" s="9">
        <v>46011</v>
      </c>
      <c r="J14" s="9">
        <v>44532.636097</v>
      </c>
      <c r="K14" s="9">
        <v>51046.920517</v>
      </c>
      <c r="L14" s="9">
        <v>51780</v>
      </c>
      <c r="M14" s="9">
        <v>53621</v>
      </c>
      <c r="N14" s="9">
        <v>51983.005051</v>
      </c>
      <c r="O14" s="9">
        <v>56677.912047</v>
      </c>
      <c r="P14" s="9">
        <v>65580.00000000007</v>
      </c>
      <c r="R14" s="9">
        <v>2143.954447</v>
      </c>
      <c r="S14" s="9">
        <v>2224.1615250000004</v>
      </c>
      <c r="T14" s="9">
        <v>2392.356399999998</v>
      </c>
      <c r="U14" s="9">
        <v>2625.866057000003</v>
      </c>
      <c r="V14" s="9">
        <v>4813.03692</v>
      </c>
      <c r="W14" s="9">
        <v>4910.000627</v>
      </c>
      <c r="X14" s="9">
        <v>5140.352644</v>
      </c>
      <c r="Y14" s="9">
        <v>5386.311952999999</v>
      </c>
      <c r="Z14" s="9">
        <v>4058.254445</v>
      </c>
      <c r="AA14" s="9">
        <v>3926.4779839999997</v>
      </c>
      <c r="AB14" s="9">
        <v>5498.474857</v>
      </c>
      <c r="AC14" s="9">
        <v>5125.914637999999</v>
      </c>
      <c r="AD14" s="9">
        <v>3521.754583</v>
      </c>
      <c r="AE14" s="9">
        <v>3675.57544</v>
      </c>
      <c r="AF14" s="9">
        <v>4563.59890099999</v>
      </c>
      <c r="AH14" s="9">
        <f aca="true" t="shared" si="1" ref="AH14:AV15">B14/R14*1000</f>
        <v>13730.193327657022</v>
      </c>
      <c r="AI14" s="9">
        <f t="shared" si="1"/>
        <v>15393.391921928871</v>
      </c>
      <c r="AJ14" s="9">
        <f t="shared" si="1"/>
        <v>14832.708629868039</v>
      </c>
      <c r="AK14" s="9">
        <f t="shared" si="1"/>
        <v>14547.601145597942</v>
      </c>
      <c r="AL14" s="9">
        <f t="shared" si="1"/>
        <v>7549.079843750711</v>
      </c>
      <c r="AM14" s="9">
        <f t="shared" si="1"/>
        <v>8293.074297401712</v>
      </c>
      <c r="AN14" s="9">
        <f t="shared" si="1"/>
        <v>8393.49967892981</v>
      </c>
      <c r="AO14" s="9">
        <f t="shared" si="1"/>
        <v>8542.20854667977</v>
      </c>
      <c r="AP14" s="9">
        <f t="shared" si="1"/>
        <v>10973.34745776395</v>
      </c>
      <c r="AQ14" s="9">
        <f t="shared" si="1"/>
        <v>13000.689351885083</v>
      </c>
      <c r="AR14" s="9">
        <f t="shared" si="1"/>
        <v>9417.156820146209</v>
      </c>
      <c r="AS14" s="9">
        <f t="shared" si="1"/>
        <v>10460.767255562714</v>
      </c>
      <c r="AT14" s="9">
        <f t="shared" si="1"/>
        <v>14760.541606711951</v>
      </c>
      <c r="AU14" s="9">
        <f t="shared" si="1"/>
        <v>15420.146579007502</v>
      </c>
      <c r="AV14" s="9">
        <f t="shared" si="1"/>
        <v>14370.237486390395</v>
      </c>
      <c r="AW14" s="22"/>
      <c r="AX14" s="22"/>
      <c r="AY14" s="24"/>
      <c r="AZ14" s="24"/>
      <c r="BA14" s="24"/>
      <c r="BB14" s="24"/>
      <c r="BC14" s="22"/>
    </row>
    <row r="15" spans="1:65" ht="15.75" thickTop="1">
      <c r="A15" s="5" t="s">
        <v>22</v>
      </c>
      <c r="B15" s="10">
        <f aca="true" t="shared" si="2" ref="B15:M15">SUM(B7:B14)</f>
        <v>957206.9831109998</v>
      </c>
      <c r="C15" s="10">
        <f t="shared" si="2"/>
        <v>1008030.179179</v>
      </c>
      <c r="D15" s="10">
        <f t="shared" si="2"/>
        <v>1080852.979969</v>
      </c>
      <c r="E15" s="10">
        <f t="shared" si="2"/>
        <v>1140720.4727139997</v>
      </c>
      <c r="F15" s="10">
        <f t="shared" si="2"/>
        <v>1083450</v>
      </c>
      <c r="G15" s="10">
        <f t="shared" si="2"/>
        <v>1185106</v>
      </c>
      <c r="H15" s="10">
        <f t="shared" si="2"/>
        <v>1282783.16884</v>
      </c>
      <c r="I15" s="10">
        <f t="shared" si="2"/>
        <v>1364498.3265139998</v>
      </c>
      <c r="J15" s="10">
        <f t="shared" si="2"/>
        <v>1252878.5587799998</v>
      </c>
      <c r="K15" s="10">
        <f t="shared" si="2"/>
        <v>1297686.938867</v>
      </c>
      <c r="L15" s="10">
        <f t="shared" si="2"/>
        <v>1372620</v>
      </c>
      <c r="M15" s="10">
        <f t="shared" si="2"/>
        <v>1439465</v>
      </c>
      <c r="N15" s="10">
        <f>SUM(N7:N14)</f>
        <v>1314696.005051</v>
      </c>
      <c r="O15" s="28">
        <f>SUM(O7:O14)</f>
        <v>1335417.7531569998</v>
      </c>
      <c r="P15" s="28">
        <f>SUM(P7:P14)</f>
        <v>1395914</v>
      </c>
      <c r="Q15" s="5"/>
      <c r="R15" s="10">
        <f aca="true" t="shared" si="3" ref="R15:Z15">SUM(R7:R14)</f>
        <v>135241.684897</v>
      </c>
      <c r="S15" s="10">
        <f t="shared" si="3"/>
        <v>140528.433657</v>
      </c>
      <c r="T15" s="10">
        <f t="shared" si="3"/>
        <v>147874.99361300003</v>
      </c>
      <c r="U15" s="10">
        <f t="shared" si="3"/>
        <v>150874.85082700002</v>
      </c>
      <c r="V15" s="10">
        <f t="shared" si="3"/>
        <v>149699.67203000002</v>
      </c>
      <c r="W15" s="10">
        <f t="shared" si="3"/>
        <v>149069.030358</v>
      </c>
      <c r="X15" s="10">
        <f t="shared" si="3"/>
        <v>161891.31753099998</v>
      </c>
      <c r="Y15" s="10">
        <f t="shared" si="3"/>
        <v>160284.613531</v>
      </c>
      <c r="Z15" s="10">
        <f t="shared" si="3"/>
        <v>145610.347026</v>
      </c>
      <c r="AA15" s="10">
        <f aca="true" t="shared" si="4" ref="AA15:AF15">SUM(AA7:AA14)</f>
        <v>146696.09014000001</v>
      </c>
      <c r="AB15" s="10">
        <f t="shared" si="4"/>
        <v>153291.18143399997</v>
      </c>
      <c r="AC15" s="10">
        <f t="shared" si="4"/>
        <v>152503.49080200001</v>
      </c>
      <c r="AD15" s="10">
        <f t="shared" si="4"/>
        <v>141033.208238</v>
      </c>
      <c r="AE15" s="10">
        <f t="shared" si="4"/>
        <v>140640.99201699998</v>
      </c>
      <c r="AF15" s="10">
        <f t="shared" si="4"/>
        <v>151638.598901</v>
      </c>
      <c r="AG15" s="5"/>
      <c r="AH15" s="10">
        <f t="shared" si="1"/>
        <v>7077.751093089443</v>
      </c>
      <c r="AI15" s="10">
        <f t="shared" si="1"/>
        <v>7173.140359903158</v>
      </c>
      <c r="AJ15" s="10">
        <f t="shared" si="1"/>
        <v>7309.234330705524</v>
      </c>
      <c r="AK15" s="10">
        <f t="shared" si="1"/>
        <v>7560.70654891319</v>
      </c>
      <c r="AL15" s="10">
        <f t="shared" si="1"/>
        <v>7237.490806144687</v>
      </c>
      <c r="AM15" s="10">
        <f t="shared" si="1"/>
        <v>7950.048357823773</v>
      </c>
      <c r="AN15" s="10">
        <f t="shared" si="1"/>
        <v>7923.730490329504</v>
      </c>
      <c r="AO15" s="10">
        <f t="shared" si="1"/>
        <v>8512.971372951513</v>
      </c>
      <c r="AP15" s="10">
        <f t="shared" si="1"/>
        <v>8604.323692438473</v>
      </c>
      <c r="AQ15" s="10">
        <f t="shared" si="1"/>
        <v>8846.090837380514</v>
      </c>
      <c r="AR15" s="10">
        <f t="shared" si="1"/>
        <v>8954.331143902014</v>
      </c>
      <c r="AS15" s="10">
        <f t="shared" si="1"/>
        <v>9438.898692941408</v>
      </c>
      <c r="AT15" s="10">
        <f t="shared" si="1"/>
        <v>9321.889656175093</v>
      </c>
      <c r="AU15" s="10">
        <f t="shared" si="1"/>
        <v>9495.224215963872</v>
      </c>
      <c r="AV15" s="10">
        <f t="shared" si="1"/>
        <v>9205.53216738271</v>
      </c>
      <c r="AW15" s="22"/>
      <c r="AX15" s="22"/>
      <c r="AY15" s="24"/>
      <c r="AZ15" s="24"/>
      <c r="BA15" s="24"/>
      <c r="BB15" s="24"/>
      <c r="BC15" s="22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7:51" ht="15">
      <c r="G16" s="16"/>
      <c r="I16" s="16"/>
      <c r="J16" s="16"/>
      <c r="K16" s="16"/>
      <c r="L16" s="16"/>
      <c r="M16" s="16"/>
      <c r="N16" s="16"/>
      <c r="O16" s="16"/>
      <c r="P16" s="16"/>
      <c r="R16" s="16"/>
      <c r="S16" s="16"/>
      <c r="T16" s="16"/>
      <c r="U16" s="16"/>
      <c r="V16" s="16"/>
      <c r="W16" s="16"/>
      <c r="X16" s="16"/>
      <c r="Z16" s="16"/>
      <c r="AA16" s="16"/>
      <c r="AB16" s="16"/>
      <c r="AC16" s="16"/>
      <c r="AD16" s="16"/>
      <c r="AE16" s="16"/>
      <c r="AF16" s="16"/>
      <c r="AP16" s="8"/>
      <c r="AQ16" s="8"/>
      <c r="AR16" s="8"/>
      <c r="AS16" s="8"/>
      <c r="AT16" s="8"/>
      <c r="AU16" s="8"/>
      <c r="AV16" s="8"/>
      <c r="AW16" s="22"/>
      <c r="AX16" s="22"/>
      <c r="AY16" s="24"/>
    </row>
    <row r="17" spans="1:48" ht="15">
      <c r="A17" s="3" t="s">
        <v>28</v>
      </c>
      <c r="B17" s="29" t="s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6"/>
      <c r="R17" s="29" t="s">
        <v>3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6"/>
      <c r="AH17" s="30" t="s">
        <v>23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1:48" ht="15">
      <c r="A18" s="3" t="s">
        <v>29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14</v>
      </c>
      <c r="L18" s="11" t="s">
        <v>15</v>
      </c>
      <c r="M18" s="12" t="s">
        <v>33</v>
      </c>
      <c r="N18" s="14" t="str">
        <f>+N6</f>
        <v>2017-T1</v>
      </c>
      <c r="O18" s="20" t="str">
        <f>+O6</f>
        <v>2017-T2</v>
      </c>
      <c r="P18" s="27" t="str">
        <f>+P6</f>
        <v>2017-T3</v>
      </c>
      <c r="R18" s="11" t="s">
        <v>5</v>
      </c>
      <c r="S18" s="11" t="s">
        <v>6</v>
      </c>
      <c r="T18" s="11" t="s">
        <v>7</v>
      </c>
      <c r="U18" s="11" t="s">
        <v>8</v>
      </c>
      <c r="V18" s="11" t="s">
        <v>9</v>
      </c>
      <c r="W18" s="11" t="s">
        <v>10</v>
      </c>
      <c r="X18" s="11" t="s">
        <v>11</v>
      </c>
      <c r="Y18" s="11" t="s">
        <v>12</v>
      </c>
      <c r="Z18" s="11" t="s">
        <v>13</v>
      </c>
      <c r="AA18" s="11" t="s">
        <v>14</v>
      </c>
      <c r="AB18" s="11" t="s">
        <v>15</v>
      </c>
      <c r="AC18" s="13" t="s">
        <v>33</v>
      </c>
      <c r="AD18" s="15" t="str">
        <f>+AD6</f>
        <v>2017-T1</v>
      </c>
      <c r="AE18" s="21" t="str">
        <f>+AE6</f>
        <v>2017-T2</v>
      </c>
      <c r="AF18" s="26" t="str">
        <f>+AF6</f>
        <v>2017-T3</v>
      </c>
      <c r="AH18" s="11" t="s">
        <v>5</v>
      </c>
      <c r="AI18" s="11" t="s">
        <v>6</v>
      </c>
      <c r="AJ18" s="11" t="s">
        <v>7</v>
      </c>
      <c r="AK18" s="11" t="s">
        <v>8</v>
      </c>
      <c r="AL18" s="11" t="s">
        <v>9</v>
      </c>
      <c r="AM18" s="11" t="s">
        <v>10</v>
      </c>
      <c r="AN18" s="11" t="s">
        <v>11</v>
      </c>
      <c r="AO18" s="11" t="s">
        <v>12</v>
      </c>
      <c r="AP18" s="11" t="s">
        <v>13</v>
      </c>
      <c r="AQ18" s="11" t="s">
        <v>14</v>
      </c>
      <c r="AR18" s="11" t="s">
        <v>15</v>
      </c>
      <c r="AS18" s="12" t="s">
        <v>33</v>
      </c>
      <c r="AT18" s="14" t="str">
        <f>+AT6</f>
        <v>2017-T1</v>
      </c>
      <c r="AU18" s="20" t="str">
        <f>+AU6</f>
        <v>2017-T2</v>
      </c>
      <c r="AV18" s="27" t="str">
        <f>+AV6</f>
        <v>2017-T3</v>
      </c>
    </row>
    <row r="19" spans="1:51" ht="15">
      <c r="A19" s="4" t="s">
        <v>16</v>
      </c>
      <c r="B19" s="8">
        <v>111853.061353</v>
      </c>
      <c r="C19" s="8">
        <v>41187.71566300002</v>
      </c>
      <c r="D19" s="8">
        <v>51467.18185799999</v>
      </c>
      <c r="E19" s="8">
        <v>80079.164591</v>
      </c>
      <c r="F19" s="8">
        <v>53912</v>
      </c>
      <c r="G19" s="8">
        <v>48768</v>
      </c>
      <c r="H19" s="8">
        <v>97000.78733399998</v>
      </c>
      <c r="I19" s="8">
        <v>136226.26929099992</v>
      </c>
      <c r="J19" s="8">
        <v>98416.56598300001</v>
      </c>
      <c r="K19" s="8">
        <v>83286.81887800002</v>
      </c>
      <c r="L19" s="8">
        <v>91832</v>
      </c>
      <c r="M19" s="8">
        <v>39995</v>
      </c>
      <c r="N19" s="8">
        <v>35577</v>
      </c>
      <c r="O19" s="8">
        <v>35239.935508</v>
      </c>
      <c r="P19" s="8">
        <v>41175</v>
      </c>
      <c r="R19" s="8">
        <v>6556.707589</v>
      </c>
      <c r="S19" s="8">
        <v>6516.431656999999</v>
      </c>
      <c r="T19" s="8">
        <v>7009.841952000001</v>
      </c>
      <c r="U19" s="8">
        <v>7745.782451999998</v>
      </c>
      <c r="V19" s="8">
        <v>6933.286055940066</v>
      </c>
      <c r="W19" s="8">
        <v>6607.252410000002</v>
      </c>
      <c r="X19" s="8">
        <v>6170.9105949999985</v>
      </c>
      <c r="Y19" s="8">
        <v>5682.642000059933</v>
      </c>
      <c r="Z19" s="8">
        <v>5910.530498</v>
      </c>
      <c r="AA19" s="8">
        <v>5562.771076</v>
      </c>
      <c r="AB19" s="8">
        <v>4312.982151</v>
      </c>
      <c r="AC19" s="8">
        <v>2224.204198</v>
      </c>
      <c r="AD19" s="18">
        <v>2042.653784</v>
      </c>
      <c r="AE19" s="18">
        <v>2012.007629</v>
      </c>
      <c r="AF19" s="18">
        <v>2438</v>
      </c>
      <c r="AH19" s="8">
        <f aca="true" t="shared" si="5" ref="AH19:AV24">B19/R19*1000</f>
        <v>17059.333489364795</v>
      </c>
      <c r="AI19" s="8">
        <f t="shared" si="5"/>
        <v>6320.593513592039</v>
      </c>
      <c r="AJ19" s="8">
        <f t="shared" si="5"/>
        <v>7342.1315645092</v>
      </c>
      <c r="AK19" s="8">
        <f t="shared" si="5"/>
        <v>10338.421597462135</v>
      </c>
      <c r="AL19" s="8">
        <f t="shared" si="5"/>
        <v>7775.82225297211</v>
      </c>
      <c r="AM19" s="8">
        <f t="shared" si="5"/>
        <v>7380.98031886752</v>
      </c>
      <c r="AN19" s="8">
        <f t="shared" si="5"/>
        <v>15719.039490313666</v>
      </c>
      <c r="AO19" s="8">
        <f t="shared" si="5"/>
        <v>23972.347596340434</v>
      </c>
      <c r="AP19" s="8">
        <f t="shared" si="5"/>
        <v>16651.054590836153</v>
      </c>
      <c r="AQ19" s="8">
        <f t="shared" si="5"/>
        <v>14972.181623172017</v>
      </c>
      <c r="AR19" s="8">
        <f t="shared" si="5"/>
        <v>21291.996299754683</v>
      </c>
      <c r="AS19" s="8">
        <f t="shared" si="5"/>
        <v>17981.712306794238</v>
      </c>
      <c r="AT19" s="8">
        <f t="shared" si="5"/>
        <v>17417.048487938962</v>
      </c>
      <c r="AU19" s="8">
        <f t="shared" si="5"/>
        <v>17514.812071321427</v>
      </c>
      <c r="AV19" s="8">
        <f t="shared" si="5"/>
        <v>16888.84331419196</v>
      </c>
      <c r="AW19" s="22"/>
      <c r="AX19" s="22"/>
      <c r="AY19" s="22"/>
    </row>
    <row r="20" spans="1:51" ht="15">
      <c r="A20" s="4" t="s">
        <v>17</v>
      </c>
      <c r="B20" s="8">
        <v>129541.41090387576</v>
      </c>
      <c r="C20" s="8">
        <v>125174.42624212422</v>
      </c>
      <c r="D20" s="8">
        <v>131667.86207100007</v>
      </c>
      <c r="E20" s="8">
        <v>155260.83360500002</v>
      </c>
      <c r="F20" s="8">
        <v>165287</v>
      </c>
      <c r="G20" s="8">
        <v>176298.23411199998</v>
      </c>
      <c r="H20" s="8">
        <v>212326.24981600008</v>
      </c>
      <c r="I20" s="8">
        <v>227523</v>
      </c>
      <c r="J20" s="8">
        <v>224847.57325999998</v>
      </c>
      <c r="K20" s="8">
        <v>206755.07004800002</v>
      </c>
      <c r="L20" s="8">
        <v>221494</v>
      </c>
      <c r="M20" s="8">
        <v>229825</v>
      </c>
      <c r="N20" s="8">
        <v>199195.4</v>
      </c>
      <c r="O20" s="8">
        <v>213606.492931</v>
      </c>
      <c r="P20" s="8">
        <v>236788</v>
      </c>
      <c r="R20" s="8">
        <v>24915.527369</v>
      </c>
      <c r="S20" s="8">
        <v>25526.576884</v>
      </c>
      <c r="T20" s="8">
        <v>26670.942197000004</v>
      </c>
      <c r="U20" s="8">
        <v>28031.990373</v>
      </c>
      <c r="V20" s="8">
        <v>25773.40801</v>
      </c>
      <c r="W20" s="8">
        <v>28068.36726</v>
      </c>
      <c r="X20" s="8">
        <v>28595.378933999986</v>
      </c>
      <c r="Y20" s="8">
        <v>29297.809095000008</v>
      </c>
      <c r="Z20" s="8">
        <v>25791.573689000004</v>
      </c>
      <c r="AA20" s="8">
        <v>25755.749023000004</v>
      </c>
      <c r="AB20" s="8">
        <v>28517.821304</v>
      </c>
      <c r="AC20" s="8">
        <v>28402.410919</v>
      </c>
      <c r="AD20" s="18">
        <v>25898.317554</v>
      </c>
      <c r="AE20" s="18">
        <v>28320.757363000004</v>
      </c>
      <c r="AF20" s="18">
        <v>31125</v>
      </c>
      <c r="AH20" s="8">
        <f t="shared" si="5"/>
        <v>5199.224121784061</v>
      </c>
      <c r="AI20" s="8">
        <f t="shared" si="5"/>
        <v>4903.690252357466</v>
      </c>
      <c r="AJ20" s="8">
        <f t="shared" si="5"/>
        <v>4936.7533062184175</v>
      </c>
      <c r="AK20" s="8">
        <f t="shared" si="5"/>
        <v>5538.701731095947</v>
      </c>
      <c r="AL20" s="8">
        <f t="shared" si="5"/>
        <v>6413.082815274922</v>
      </c>
      <c r="AM20" s="8">
        <f t="shared" si="5"/>
        <v>6281.029191293259</v>
      </c>
      <c r="AN20" s="8">
        <f t="shared" si="5"/>
        <v>7425.194480061377</v>
      </c>
      <c r="AO20" s="8">
        <f t="shared" si="5"/>
        <v>7765.870794715134</v>
      </c>
      <c r="AP20" s="8">
        <f t="shared" si="5"/>
        <v>8717.869486028938</v>
      </c>
      <c r="AQ20" s="8">
        <f t="shared" si="5"/>
        <v>8027.530857804477</v>
      </c>
      <c r="AR20" s="8">
        <f t="shared" si="5"/>
        <v>7766.862609835224</v>
      </c>
      <c r="AS20" s="8">
        <f t="shared" si="5"/>
        <v>8091.742657179038</v>
      </c>
      <c r="AT20" s="8">
        <f t="shared" si="5"/>
        <v>7691.44171565053</v>
      </c>
      <c r="AU20" s="8">
        <f t="shared" si="5"/>
        <v>7542.400444773019</v>
      </c>
      <c r="AV20" s="8">
        <f t="shared" si="5"/>
        <v>7607.646586345382</v>
      </c>
      <c r="AW20" s="22"/>
      <c r="AX20" s="22"/>
      <c r="AY20" s="22"/>
    </row>
    <row r="21" spans="1:51" ht="15">
      <c r="A21" s="4" t="s">
        <v>18</v>
      </c>
      <c r="B21" s="8">
        <v>70912.006674</v>
      </c>
      <c r="C21" s="8">
        <v>69401.11119299999</v>
      </c>
      <c r="D21" s="8">
        <v>89569.435141</v>
      </c>
      <c r="E21" s="8">
        <v>114691.16842900004</v>
      </c>
      <c r="F21" s="8">
        <v>94552</v>
      </c>
      <c r="G21" s="8">
        <v>91927</v>
      </c>
      <c r="H21" s="8">
        <v>126753.99069299997</v>
      </c>
      <c r="I21" s="8">
        <v>158894</v>
      </c>
      <c r="J21" s="8">
        <v>109268.70112499999</v>
      </c>
      <c r="K21" s="8">
        <v>119197.34822700001</v>
      </c>
      <c r="L21" s="8">
        <v>148435</v>
      </c>
      <c r="M21" s="8">
        <v>152750</v>
      </c>
      <c r="N21" s="8">
        <v>101953</v>
      </c>
      <c r="O21" s="8">
        <v>115398.898161</v>
      </c>
      <c r="P21" s="8">
        <v>153548</v>
      </c>
      <c r="R21" s="8">
        <v>7589.125631</v>
      </c>
      <c r="S21" s="8">
        <v>7791.3162870000015</v>
      </c>
      <c r="T21" s="8">
        <v>9722.343088999996</v>
      </c>
      <c r="U21" s="8">
        <v>12108.976100000007</v>
      </c>
      <c r="V21" s="8">
        <v>8260.109744</v>
      </c>
      <c r="W21" s="8">
        <v>8119.2982280000015</v>
      </c>
      <c r="X21" s="8">
        <v>9779.892967000003</v>
      </c>
      <c r="Y21" s="8">
        <v>12338.492934999998</v>
      </c>
      <c r="Z21" s="8">
        <v>7441.504462000001</v>
      </c>
      <c r="AA21" s="8">
        <v>8438.065677</v>
      </c>
      <c r="AB21" s="8">
        <v>10604.468022</v>
      </c>
      <c r="AC21" s="8">
        <v>11910.627907999999</v>
      </c>
      <c r="AD21" s="18">
        <v>7638.125987</v>
      </c>
      <c r="AE21" s="18">
        <v>8503.239281</v>
      </c>
      <c r="AF21" s="18">
        <v>11189</v>
      </c>
      <c r="AH21" s="8">
        <f t="shared" si="5"/>
        <v>9343.896796798199</v>
      </c>
      <c r="AI21" s="8">
        <f t="shared" si="5"/>
        <v>8907.495041472956</v>
      </c>
      <c r="AJ21" s="8">
        <f t="shared" si="5"/>
        <v>9212.741653021912</v>
      </c>
      <c r="AK21" s="8">
        <f t="shared" si="5"/>
        <v>9471.582690546393</v>
      </c>
      <c r="AL21" s="8">
        <f t="shared" si="5"/>
        <v>11446.821280877162</v>
      </c>
      <c r="AM21" s="8">
        <f t="shared" si="5"/>
        <v>11322.037621796295</v>
      </c>
      <c r="AN21" s="8">
        <f t="shared" si="5"/>
        <v>12960.672588207472</v>
      </c>
      <c r="AO21" s="8">
        <f t="shared" si="5"/>
        <v>12877.909874168925</v>
      </c>
      <c r="AP21" s="8">
        <f t="shared" si="5"/>
        <v>14683.684150561217</v>
      </c>
      <c r="AQ21" s="8">
        <f t="shared" si="5"/>
        <v>14126.146061164392</v>
      </c>
      <c r="AR21" s="8">
        <f t="shared" si="5"/>
        <v>13997.401820822804</v>
      </c>
      <c r="AS21" s="8">
        <f t="shared" si="5"/>
        <v>12824.680712038915</v>
      </c>
      <c r="AT21" s="8">
        <f t="shared" si="5"/>
        <v>13347.907611568962</v>
      </c>
      <c r="AU21" s="8">
        <f t="shared" si="5"/>
        <v>13571.169097740458</v>
      </c>
      <c r="AV21" s="8">
        <f t="shared" si="5"/>
        <v>13723.120922334436</v>
      </c>
      <c r="AW21" s="22"/>
      <c r="AX21" s="22"/>
      <c r="AY21" s="22"/>
    </row>
    <row r="22" spans="1:51" ht="15">
      <c r="A22" s="4" t="s">
        <v>42</v>
      </c>
      <c r="B22" s="8">
        <v>61846.891535</v>
      </c>
      <c r="C22" s="8">
        <v>66392.010917</v>
      </c>
      <c r="D22" s="8">
        <v>61511.25014500003</v>
      </c>
      <c r="E22" s="8">
        <v>80456.998919</v>
      </c>
      <c r="F22" s="8">
        <v>81717</v>
      </c>
      <c r="G22" s="8">
        <v>85230</v>
      </c>
      <c r="H22" s="8">
        <v>90746.12362200001</v>
      </c>
      <c r="I22" s="8">
        <v>102208.60118</v>
      </c>
      <c r="J22" s="8">
        <v>113601.714857</v>
      </c>
      <c r="K22" s="8">
        <v>88169.59396700001</v>
      </c>
      <c r="L22" s="8">
        <v>82885</v>
      </c>
      <c r="M22" s="8">
        <v>102878</v>
      </c>
      <c r="N22" s="8">
        <v>104767</v>
      </c>
      <c r="O22" s="8">
        <v>106745.324788</v>
      </c>
      <c r="P22" s="8">
        <v>104800</v>
      </c>
      <c r="R22" s="8">
        <v>2303.838597</v>
      </c>
      <c r="S22" s="8">
        <v>2437.963143</v>
      </c>
      <c r="T22" s="8">
        <v>2512.118445000001</v>
      </c>
      <c r="U22" s="8">
        <v>2755.6355090000015</v>
      </c>
      <c r="V22" s="8">
        <v>2318.716475</v>
      </c>
      <c r="W22" s="8">
        <v>2500.0427059999993</v>
      </c>
      <c r="X22" s="8">
        <v>2152.8338750000003</v>
      </c>
      <c r="Y22" s="8">
        <v>2785.5520350000006</v>
      </c>
      <c r="Z22" s="8">
        <v>2945.203474</v>
      </c>
      <c r="AA22" s="8">
        <v>2626.85531</v>
      </c>
      <c r="AB22" s="8">
        <v>2729.2038549999997</v>
      </c>
      <c r="AC22" s="8">
        <v>3186.302135</v>
      </c>
      <c r="AD22" s="18">
        <v>3570.881271</v>
      </c>
      <c r="AE22" s="18">
        <v>3940.2273090000003</v>
      </c>
      <c r="AF22" s="18">
        <v>3562</v>
      </c>
      <c r="AH22" s="8">
        <f t="shared" si="5"/>
        <v>26845.149489003026</v>
      </c>
      <c r="AI22" s="8">
        <f t="shared" si="5"/>
        <v>27232.57367841184</v>
      </c>
      <c r="AJ22" s="8">
        <f t="shared" si="5"/>
        <v>24485.80809054965</v>
      </c>
      <c r="AK22" s="8">
        <f t="shared" si="5"/>
        <v>29197.257277395594</v>
      </c>
      <c r="AL22" s="8">
        <f t="shared" si="5"/>
        <v>35242.34242567324</v>
      </c>
      <c r="AM22" s="8">
        <f t="shared" si="5"/>
        <v>34091.41763676737</v>
      </c>
      <c r="AN22" s="8">
        <f t="shared" si="5"/>
        <v>42151.93967161076</v>
      </c>
      <c r="AO22" s="8">
        <f t="shared" si="5"/>
        <v>36692.404197001466</v>
      </c>
      <c r="AP22" s="8">
        <f t="shared" si="5"/>
        <v>38571.77130879617</v>
      </c>
      <c r="AQ22" s="8">
        <f t="shared" si="5"/>
        <v>33564.69373526325</v>
      </c>
      <c r="AR22" s="8">
        <f t="shared" si="5"/>
        <v>30369.662510974285</v>
      </c>
      <c r="AS22" s="8">
        <f t="shared" si="5"/>
        <v>32287.58468003851</v>
      </c>
      <c r="AT22" s="8">
        <f t="shared" si="5"/>
        <v>29339.256068477665</v>
      </c>
      <c r="AU22" s="8">
        <f t="shared" si="5"/>
        <v>27091.159066934935</v>
      </c>
      <c r="AV22" s="8">
        <f t="shared" si="5"/>
        <v>29421.673217293654</v>
      </c>
      <c r="AW22" s="22"/>
      <c r="AX22" s="22"/>
      <c r="AY22" s="22"/>
    </row>
    <row r="23" spans="1:51" ht="15">
      <c r="A23" s="4" t="s">
        <v>24</v>
      </c>
      <c r="B23" s="8">
        <v>162709.36170399998</v>
      </c>
      <c r="C23" s="8">
        <v>192773.105881</v>
      </c>
      <c r="D23" s="8">
        <v>196841.779798</v>
      </c>
      <c r="E23" s="8">
        <v>185402.3253400001</v>
      </c>
      <c r="F23" s="8">
        <v>207983</v>
      </c>
      <c r="G23" s="8">
        <v>226606</v>
      </c>
      <c r="H23" s="8">
        <v>236982</v>
      </c>
      <c r="I23" s="8">
        <v>224832</v>
      </c>
      <c r="J23" s="8">
        <v>244966.903017</v>
      </c>
      <c r="K23" s="8">
        <v>250697.00758099998</v>
      </c>
      <c r="L23" s="8">
        <v>243518</v>
      </c>
      <c r="M23" s="8">
        <v>241718</v>
      </c>
      <c r="N23" s="8">
        <v>233204.8</v>
      </c>
      <c r="O23" s="8">
        <v>259095.681338</v>
      </c>
      <c r="P23" s="8">
        <v>244625</v>
      </c>
      <c r="R23" s="8">
        <v>35220.43294811128</v>
      </c>
      <c r="S23" s="8">
        <v>37910.60103005299</v>
      </c>
      <c r="T23" s="8">
        <v>37408.601504209</v>
      </c>
      <c r="U23" s="8">
        <v>38170.26248616801</v>
      </c>
      <c r="V23" s="8">
        <v>36435.862966</v>
      </c>
      <c r="W23" s="8">
        <v>36173.871439999995</v>
      </c>
      <c r="X23" s="8">
        <v>37337.55893809482</v>
      </c>
      <c r="Y23" s="8">
        <v>33904.387372000005</v>
      </c>
      <c r="Z23" s="8">
        <v>32334.975698000002</v>
      </c>
      <c r="AA23" s="8">
        <v>34632.06859</v>
      </c>
      <c r="AB23" s="8">
        <v>33890.400926</v>
      </c>
      <c r="AC23" s="8">
        <v>41377.934945</v>
      </c>
      <c r="AD23" s="18">
        <v>31823.137834</v>
      </c>
      <c r="AE23" s="18">
        <v>34411.784695</v>
      </c>
      <c r="AF23" s="18">
        <v>31423</v>
      </c>
      <c r="AH23" s="8">
        <f t="shared" si="5"/>
        <v>4619.743372936742</v>
      </c>
      <c r="AI23" s="8">
        <f t="shared" si="5"/>
        <v>5084.939321541813</v>
      </c>
      <c r="AJ23" s="8">
        <f t="shared" si="5"/>
        <v>5261.939016240757</v>
      </c>
      <c r="AK23" s="8">
        <f t="shared" si="5"/>
        <v>4857.2452287218475</v>
      </c>
      <c r="AL23" s="8">
        <f t="shared" si="5"/>
        <v>5708.194703500741</v>
      </c>
      <c r="AM23" s="8">
        <f t="shared" si="5"/>
        <v>6264.355762303777</v>
      </c>
      <c r="AN23" s="8">
        <f t="shared" si="5"/>
        <v>6347.013750762684</v>
      </c>
      <c r="AO23" s="8">
        <f t="shared" si="5"/>
        <v>6631.354152875149</v>
      </c>
      <c r="AP23" s="8">
        <f t="shared" si="5"/>
        <v>7575.911152831075</v>
      </c>
      <c r="AQ23" s="8">
        <f t="shared" si="5"/>
        <v>7238.8689959279145</v>
      </c>
      <c r="AR23" s="8">
        <f t="shared" si="5"/>
        <v>7185.456452159529</v>
      </c>
      <c r="AS23" s="8">
        <f t="shared" si="5"/>
        <v>5841.712505017329</v>
      </c>
      <c r="AT23" s="8">
        <f t="shared" si="5"/>
        <v>7328.15227764381</v>
      </c>
      <c r="AU23" s="8">
        <f t="shared" si="5"/>
        <v>7529.271836216223</v>
      </c>
      <c r="AV23" s="8">
        <f t="shared" si="5"/>
        <v>7784.902778219775</v>
      </c>
      <c r="AW23" s="22"/>
      <c r="AX23" s="22"/>
      <c r="AY23" s="22"/>
    </row>
    <row r="24" spans="1:51" ht="15">
      <c r="A24" s="4" t="s">
        <v>41</v>
      </c>
      <c r="B24" s="8">
        <v>28937.258111999996</v>
      </c>
      <c r="C24" s="8">
        <v>27011.888747999998</v>
      </c>
      <c r="D24" s="8">
        <v>27672.469249</v>
      </c>
      <c r="E24" s="8">
        <v>31844.501135</v>
      </c>
      <c r="F24" s="8">
        <v>38694</v>
      </c>
      <c r="G24" s="8">
        <v>42954</v>
      </c>
      <c r="H24" s="8">
        <v>49391.383023</v>
      </c>
      <c r="I24" s="8">
        <v>48157</v>
      </c>
      <c r="J24" s="8">
        <v>56889.402371000004</v>
      </c>
      <c r="K24" s="8">
        <v>52299.100792</v>
      </c>
      <c r="L24" s="8">
        <v>52188</v>
      </c>
      <c r="M24" s="8">
        <v>49787</v>
      </c>
      <c r="N24" s="8">
        <v>51985</v>
      </c>
      <c r="O24" s="8">
        <v>51267.873553</v>
      </c>
      <c r="P24" s="8">
        <v>55030</v>
      </c>
      <c r="R24" s="8">
        <v>2523.74456821882</v>
      </c>
      <c r="S24" s="8">
        <v>2652.735532718778</v>
      </c>
      <c r="T24" s="8">
        <v>2567.1305315914224</v>
      </c>
      <c r="U24" s="8">
        <v>2279.988812450287</v>
      </c>
      <c r="V24" s="8">
        <v>2372.5050861</v>
      </c>
      <c r="W24" s="8">
        <v>2576.1239780000005</v>
      </c>
      <c r="X24" s="8">
        <v>2755.7598989999997</v>
      </c>
      <c r="Y24" s="8">
        <v>2493.592786000001</v>
      </c>
      <c r="Z24" s="8">
        <v>2643.966397</v>
      </c>
      <c r="AA24" s="8">
        <v>2776.24817</v>
      </c>
      <c r="AB24" s="8">
        <v>2804.3061049999997</v>
      </c>
      <c r="AC24" s="8">
        <v>2390.285142</v>
      </c>
      <c r="AD24" s="18">
        <v>2521.958427</v>
      </c>
      <c r="AE24" s="18">
        <v>2706.696116</v>
      </c>
      <c r="AF24" s="18">
        <v>3010</v>
      </c>
      <c r="AH24" s="8">
        <f t="shared" si="5"/>
        <v>11466.001146234465</v>
      </c>
      <c r="AI24" s="8">
        <f t="shared" si="5"/>
        <v>10182.65425061639</v>
      </c>
      <c r="AJ24" s="8">
        <f t="shared" si="5"/>
        <v>10779.533377231586</v>
      </c>
      <c r="AK24" s="8">
        <f t="shared" si="5"/>
        <v>13966.954996054104</v>
      </c>
      <c r="AL24" s="8">
        <f t="shared" si="5"/>
        <v>16309.343329419975</v>
      </c>
      <c r="AM24" s="8">
        <f t="shared" si="5"/>
        <v>16673.886958401657</v>
      </c>
      <c r="AN24" s="8">
        <f t="shared" si="5"/>
        <v>17922.96311479203</v>
      </c>
      <c r="AO24" s="8">
        <f t="shared" si="5"/>
        <v>19312.295203279427</v>
      </c>
      <c r="AP24" s="8">
        <f t="shared" si="5"/>
        <v>21516.688879083362</v>
      </c>
      <c r="AQ24" s="8">
        <f t="shared" si="5"/>
        <v>18838.049622919698</v>
      </c>
      <c r="AR24" s="8">
        <f t="shared" si="5"/>
        <v>18609.951284187646</v>
      </c>
      <c r="AS24" s="8">
        <f t="shared" si="5"/>
        <v>20828.895735151582</v>
      </c>
      <c r="AT24" s="8">
        <f t="shared" si="5"/>
        <v>20612.948827169545</v>
      </c>
      <c r="AU24" s="8">
        <f t="shared" si="5"/>
        <v>18941.12650841813</v>
      </c>
      <c r="AV24" s="8">
        <f t="shared" si="5"/>
        <v>18282.392026578073</v>
      </c>
      <c r="AW24" s="22"/>
      <c r="AX24" s="22"/>
      <c r="AY24" s="22"/>
    </row>
    <row r="25" spans="1:51" ht="15">
      <c r="A25" s="4" t="s">
        <v>37</v>
      </c>
      <c r="B25" s="8">
        <v>0</v>
      </c>
      <c r="C25" s="8">
        <v>0</v>
      </c>
      <c r="D25" s="8">
        <v>0</v>
      </c>
      <c r="E25" s="8">
        <v>0</v>
      </c>
      <c r="F25" s="8">
        <v>390</v>
      </c>
      <c r="G25" s="8">
        <v>0</v>
      </c>
      <c r="H25" s="8">
        <v>0</v>
      </c>
      <c r="I25" s="8">
        <v>0</v>
      </c>
      <c r="J25" s="8">
        <v>131.307792</v>
      </c>
      <c r="K25" s="8">
        <v>115.52503099999998</v>
      </c>
      <c r="L25" s="8">
        <v>161</v>
      </c>
      <c r="M25" s="8">
        <v>66</v>
      </c>
      <c r="N25" s="8">
        <v>91</v>
      </c>
      <c r="O25" s="8">
        <v>142.846821</v>
      </c>
      <c r="P25" s="8">
        <v>181</v>
      </c>
      <c r="R25" s="8">
        <v>0</v>
      </c>
      <c r="S25" s="8">
        <v>0</v>
      </c>
      <c r="T25" s="8">
        <v>0</v>
      </c>
      <c r="U25" s="8">
        <v>0</v>
      </c>
      <c r="V25" s="8">
        <f>56</f>
        <v>56</v>
      </c>
      <c r="W25" s="8">
        <v>0</v>
      </c>
      <c r="X25" s="8">
        <v>0</v>
      </c>
      <c r="Y25" s="8">
        <v>0</v>
      </c>
      <c r="Z25" s="8">
        <v>15.3572</v>
      </c>
      <c r="AA25" s="8">
        <v>14.3756</v>
      </c>
      <c r="AB25" s="8">
        <v>19.889</v>
      </c>
      <c r="AC25" s="8">
        <v>8.6552</v>
      </c>
      <c r="AD25" s="18">
        <v>11.151900000000001</v>
      </c>
      <c r="AE25" s="18">
        <v>30.356775</v>
      </c>
      <c r="AF25" s="18">
        <v>38</v>
      </c>
      <c r="AH25" s="8"/>
      <c r="AI25" s="8"/>
      <c r="AJ25" s="8"/>
      <c r="AK25" s="8"/>
      <c r="AL25" s="8">
        <f>F25/V25*1000</f>
        <v>6964.285714285715</v>
      </c>
      <c r="AM25" s="8"/>
      <c r="AN25" s="8"/>
      <c r="AO25" s="8"/>
      <c r="AP25" s="8">
        <f aca="true" t="shared" si="6" ref="AP25:AV27">J25/Z25*1000</f>
        <v>8550.243013049254</v>
      </c>
      <c r="AQ25" s="8">
        <f t="shared" si="6"/>
        <v>8036.188472133336</v>
      </c>
      <c r="AR25" s="8">
        <f t="shared" si="6"/>
        <v>8094.926843984112</v>
      </c>
      <c r="AS25" s="8">
        <f t="shared" si="6"/>
        <v>7625.47370366947</v>
      </c>
      <c r="AT25" s="8">
        <f t="shared" si="6"/>
        <v>8160.044476725938</v>
      </c>
      <c r="AU25" s="8">
        <f t="shared" si="6"/>
        <v>4705.59935961577</v>
      </c>
      <c r="AV25" s="8">
        <f t="shared" si="6"/>
        <v>4763.1578947368425</v>
      </c>
      <c r="AW25" s="22"/>
      <c r="AX25" s="22"/>
      <c r="AY25" s="22"/>
    </row>
    <row r="26" spans="1:51" ht="15.75" thickBot="1">
      <c r="A26" s="7" t="s">
        <v>21</v>
      </c>
      <c r="B26" s="9">
        <v>188.538066</v>
      </c>
      <c r="C26" s="9">
        <v>176.005838</v>
      </c>
      <c r="D26" s="9">
        <v>178.09530100000006</v>
      </c>
      <c r="E26" s="9">
        <v>254.5380899999999</v>
      </c>
      <c r="F26" s="9">
        <v>235</v>
      </c>
      <c r="G26" s="9">
        <v>292</v>
      </c>
      <c r="H26" s="9">
        <v>3216.022552</v>
      </c>
      <c r="I26" s="9">
        <v>477</v>
      </c>
      <c r="J26" s="9">
        <v>3215.53459</v>
      </c>
      <c r="K26" s="9">
        <v>2859.5768720000005</v>
      </c>
      <c r="L26" s="9">
        <v>879</v>
      </c>
      <c r="M26" s="9">
        <v>861</v>
      </c>
      <c r="N26" s="9">
        <v>354.1808630000014</v>
      </c>
      <c r="O26" s="9">
        <v>327.770442</v>
      </c>
      <c r="P26" s="9">
        <v>281.9999999995489</v>
      </c>
      <c r="R26" s="9">
        <v>112.358599</v>
      </c>
      <c r="S26" s="9">
        <v>99.52732800000001</v>
      </c>
      <c r="T26" s="9">
        <v>89.900855</v>
      </c>
      <c r="U26" s="9">
        <v>109.47150300000004</v>
      </c>
      <c r="V26" s="9">
        <v>96</v>
      </c>
      <c r="W26" s="9">
        <v>89.14905</v>
      </c>
      <c r="X26" s="9">
        <v>2089.1733530000006</v>
      </c>
      <c r="Y26" s="9">
        <v>206.83536300000014</v>
      </c>
      <c r="Z26" s="9">
        <v>282.4588</v>
      </c>
      <c r="AA26" s="9">
        <v>237.0417</v>
      </c>
      <c r="AB26" s="9">
        <v>123.44800000000001</v>
      </c>
      <c r="AC26" s="9">
        <v>210.41228999999998</v>
      </c>
      <c r="AD26" s="19">
        <v>126.6124</v>
      </c>
      <c r="AE26" s="19">
        <v>105.9662</v>
      </c>
      <c r="AF26" s="19">
        <v>121.12052799999947</v>
      </c>
      <c r="AH26" s="9">
        <f aca="true" t="shared" si="7" ref="AH26:AK27">B26/R26*1000</f>
        <v>1678.0029982395918</v>
      </c>
      <c r="AI26" s="9">
        <f t="shared" si="7"/>
        <v>1768.4171929140907</v>
      </c>
      <c r="AJ26" s="9">
        <f t="shared" si="7"/>
        <v>1981.0189903088246</v>
      </c>
      <c r="AK26" s="9">
        <f t="shared" si="7"/>
        <v>2325.1538804578195</v>
      </c>
      <c r="AL26" s="9">
        <f>F26/V26*1000</f>
        <v>2447.9166666666665</v>
      </c>
      <c r="AM26" s="9">
        <f aca="true" t="shared" si="8" ref="AM26:AO27">G26/W26*1000</f>
        <v>3275.413478887324</v>
      </c>
      <c r="AN26" s="9">
        <f t="shared" si="8"/>
        <v>1539.3756326548355</v>
      </c>
      <c r="AO26" s="9">
        <f t="shared" si="8"/>
        <v>2306.182042961385</v>
      </c>
      <c r="AP26" s="9">
        <f t="shared" si="6"/>
        <v>11384.08359024396</v>
      </c>
      <c r="AQ26" s="9">
        <f t="shared" si="6"/>
        <v>12063.602615067308</v>
      </c>
      <c r="AR26" s="9">
        <f t="shared" si="6"/>
        <v>7120.406972976475</v>
      </c>
      <c r="AS26" s="9">
        <f t="shared" si="6"/>
        <v>4091.966301017873</v>
      </c>
      <c r="AT26" s="9">
        <f t="shared" si="6"/>
        <v>2797.3631571631327</v>
      </c>
      <c r="AU26" s="9">
        <f t="shared" si="6"/>
        <v>3093.160290734215</v>
      </c>
      <c r="AV26" s="9">
        <f t="shared" si="6"/>
        <v>2328.2593351933715</v>
      </c>
      <c r="AW26" s="22"/>
      <c r="AX26" s="22"/>
      <c r="AY26" s="22"/>
    </row>
    <row r="27" spans="1:51" ht="15.75" thickTop="1">
      <c r="A27" s="5" t="s">
        <v>22</v>
      </c>
      <c r="B27" s="10">
        <f aca="true" t="shared" si="9" ref="B27:N27">SUM(B19:B26)</f>
        <v>565988.5283478757</v>
      </c>
      <c r="C27" s="10">
        <f t="shared" si="9"/>
        <v>522116.26448212424</v>
      </c>
      <c r="D27" s="10">
        <f t="shared" si="9"/>
        <v>558908.0735630001</v>
      </c>
      <c r="E27" s="10">
        <f t="shared" si="9"/>
        <v>647989.5301090003</v>
      </c>
      <c r="F27" s="10">
        <f t="shared" si="9"/>
        <v>642770</v>
      </c>
      <c r="G27" s="10">
        <f t="shared" si="9"/>
        <v>672075.234112</v>
      </c>
      <c r="H27" s="10">
        <f t="shared" si="9"/>
        <v>816416.55704</v>
      </c>
      <c r="I27" s="10">
        <f t="shared" si="9"/>
        <v>898317.870471</v>
      </c>
      <c r="J27" s="10">
        <f t="shared" si="9"/>
        <v>851337.7029950002</v>
      </c>
      <c r="K27" s="10">
        <f t="shared" si="9"/>
        <v>803380.0413960001</v>
      </c>
      <c r="L27" s="10">
        <f t="shared" si="9"/>
        <v>841392</v>
      </c>
      <c r="M27" s="10">
        <f t="shared" si="9"/>
        <v>817880</v>
      </c>
      <c r="N27" s="10">
        <f t="shared" si="9"/>
        <v>727127.3808629999</v>
      </c>
      <c r="O27" s="10">
        <f>SUM(O19:O26)</f>
        <v>781824.823542</v>
      </c>
      <c r="P27" s="10">
        <f>SUM(P19:P26)</f>
        <v>836428.9999999995</v>
      </c>
      <c r="R27" s="10">
        <f aca="true" t="shared" si="10" ref="R27:AD27">SUM(R19:R26)</f>
        <v>79221.7353013301</v>
      </c>
      <c r="S27" s="10">
        <f t="shared" si="10"/>
        <v>82935.15186177177</v>
      </c>
      <c r="T27" s="10">
        <f t="shared" si="10"/>
        <v>85980.87857380042</v>
      </c>
      <c r="U27" s="10">
        <f t="shared" si="10"/>
        <v>91202.1072356183</v>
      </c>
      <c r="V27" s="10">
        <f t="shared" si="10"/>
        <v>82245.88833704007</v>
      </c>
      <c r="W27" s="10">
        <f t="shared" si="10"/>
        <v>84134.105072</v>
      </c>
      <c r="X27" s="10">
        <f t="shared" si="10"/>
        <v>88881.50856109482</v>
      </c>
      <c r="Y27" s="10">
        <f t="shared" si="10"/>
        <v>86709.31158605994</v>
      </c>
      <c r="Z27" s="10">
        <f t="shared" si="10"/>
        <v>77365.570218</v>
      </c>
      <c r="AA27" s="10">
        <f t="shared" si="10"/>
        <v>80043.17514600002</v>
      </c>
      <c r="AB27" s="10">
        <f t="shared" si="10"/>
        <v>83002.519363</v>
      </c>
      <c r="AC27" s="10">
        <f t="shared" si="10"/>
        <v>89710.83273699998</v>
      </c>
      <c r="AD27" s="10">
        <f t="shared" si="10"/>
        <v>73632.839157</v>
      </c>
      <c r="AE27" s="10">
        <f>SUM(AE19:AE26)</f>
        <v>80031.03536800001</v>
      </c>
      <c r="AF27" s="10">
        <f>SUM(AF19:AF26)</f>
        <v>82906.120528</v>
      </c>
      <c r="AH27" s="10">
        <f t="shared" si="7"/>
        <v>7144.359135722857</v>
      </c>
      <c r="AI27" s="10">
        <f t="shared" si="7"/>
        <v>6295.47607692739</v>
      </c>
      <c r="AJ27" s="10">
        <f t="shared" si="7"/>
        <v>6500.376395703721</v>
      </c>
      <c r="AK27" s="10">
        <f t="shared" si="7"/>
        <v>7104.984191154004</v>
      </c>
      <c r="AL27" s="10">
        <f>F27/V27*1000</f>
        <v>7815.223508389337</v>
      </c>
      <c r="AM27" s="10">
        <f t="shared" si="8"/>
        <v>7988.142662679465</v>
      </c>
      <c r="AN27" s="10">
        <f t="shared" si="8"/>
        <v>9185.448922469815</v>
      </c>
      <c r="AO27" s="10">
        <f t="shared" si="8"/>
        <v>10360.108436328775</v>
      </c>
      <c r="AP27" s="10">
        <f t="shared" si="6"/>
        <v>11004.090069989901</v>
      </c>
      <c r="AQ27" s="10">
        <f t="shared" si="6"/>
        <v>10036.833745420796</v>
      </c>
      <c r="AR27" s="10">
        <f t="shared" si="6"/>
        <v>10136.94531753053</v>
      </c>
      <c r="AS27" s="10">
        <f t="shared" si="6"/>
        <v>9116.847709994301</v>
      </c>
      <c r="AT27" s="10">
        <f t="shared" si="6"/>
        <v>9875.042021843248</v>
      </c>
      <c r="AU27" s="10">
        <f t="shared" si="6"/>
        <v>9769.020479955061</v>
      </c>
      <c r="AV27" s="10">
        <f t="shared" si="6"/>
        <v>10088.86912899888</v>
      </c>
      <c r="AW27" s="22"/>
      <c r="AX27" s="22"/>
      <c r="AY27" s="22"/>
    </row>
    <row r="29" spans="1:48" ht="15">
      <c r="A29" s="3" t="s">
        <v>30</v>
      </c>
      <c r="B29" s="29" t="s"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6"/>
      <c r="R29" s="29" t="s">
        <v>3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6"/>
      <c r="AH29" s="30" t="s">
        <v>23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1:48" ht="15">
      <c r="A30" s="3" t="s">
        <v>29</v>
      </c>
      <c r="B30" s="11" t="s">
        <v>5</v>
      </c>
      <c r="C30" s="11" t="s">
        <v>6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1" t="s">
        <v>15</v>
      </c>
      <c r="M30" s="12" t="s">
        <v>33</v>
      </c>
      <c r="N30" s="14" t="str">
        <f>+N18</f>
        <v>2017-T1</v>
      </c>
      <c r="O30" s="20" t="str">
        <f>+O18</f>
        <v>2017-T2</v>
      </c>
      <c r="P30" s="27" t="str">
        <f>+P18</f>
        <v>2017-T3</v>
      </c>
      <c r="R30" s="11" t="s">
        <v>5</v>
      </c>
      <c r="S30" s="11" t="s">
        <v>6</v>
      </c>
      <c r="T30" s="11" t="s">
        <v>7</v>
      </c>
      <c r="U30" s="11" t="s">
        <v>8</v>
      </c>
      <c r="V30" s="11" t="s">
        <v>9</v>
      </c>
      <c r="W30" s="11" t="s">
        <v>10</v>
      </c>
      <c r="X30" s="11" t="s">
        <v>11</v>
      </c>
      <c r="Y30" s="11" t="s">
        <v>12</v>
      </c>
      <c r="Z30" s="11" t="s">
        <v>13</v>
      </c>
      <c r="AA30" s="11" t="s">
        <v>14</v>
      </c>
      <c r="AB30" s="11" t="s">
        <v>15</v>
      </c>
      <c r="AC30" s="12" t="s">
        <v>33</v>
      </c>
      <c r="AD30" s="14" t="str">
        <f>+AD18</f>
        <v>2017-T1</v>
      </c>
      <c r="AE30" s="20" t="str">
        <f>+AE18</f>
        <v>2017-T2</v>
      </c>
      <c r="AF30" s="27" t="str">
        <f>+AF18</f>
        <v>2017-T3</v>
      </c>
      <c r="AH30" s="11" t="s">
        <v>5</v>
      </c>
      <c r="AI30" s="11" t="s">
        <v>6</v>
      </c>
      <c r="AJ30" s="11" t="s">
        <v>7</v>
      </c>
      <c r="AK30" s="11" t="s">
        <v>8</v>
      </c>
      <c r="AL30" s="11" t="s">
        <v>9</v>
      </c>
      <c r="AM30" s="11" t="s">
        <v>10</v>
      </c>
      <c r="AN30" s="11" t="s">
        <v>11</v>
      </c>
      <c r="AO30" s="11" t="s">
        <v>12</v>
      </c>
      <c r="AP30" s="11" t="s">
        <v>13</v>
      </c>
      <c r="AQ30" s="11" t="s">
        <v>14</v>
      </c>
      <c r="AR30" s="11" t="s">
        <v>15</v>
      </c>
      <c r="AS30" s="12" t="s">
        <v>33</v>
      </c>
      <c r="AT30" s="14" t="str">
        <f>+AT18</f>
        <v>2017-T1</v>
      </c>
      <c r="AU30" s="20" t="str">
        <f>+AU18</f>
        <v>2017-T2</v>
      </c>
      <c r="AV30" s="27" t="str">
        <f>+AV18</f>
        <v>2017-T3</v>
      </c>
    </row>
    <row r="31" spans="1:50" ht="15">
      <c r="A31" s="4" t="s">
        <v>16</v>
      </c>
      <c r="B31" s="8">
        <f aca="true" t="shared" si="11" ref="B31:K31">B7+B19</f>
        <v>443559.658915</v>
      </c>
      <c r="C31" s="8">
        <f t="shared" si="11"/>
        <v>387812.07879500004</v>
      </c>
      <c r="D31" s="8">
        <f t="shared" si="11"/>
        <v>412440.725146</v>
      </c>
      <c r="E31" s="8">
        <f t="shared" si="11"/>
        <v>500780.60295599984</v>
      </c>
      <c r="F31" s="8">
        <f t="shared" si="11"/>
        <v>419295</v>
      </c>
      <c r="G31" s="8">
        <f t="shared" si="11"/>
        <v>418806</v>
      </c>
      <c r="H31" s="8">
        <f t="shared" si="11"/>
        <v>486594.6638089999</v>
      </c>
      <c r="I31" s="8">
        <f t="shared" si="11"/>
        <v>583829.269291</v>
      </c>
      <c r="J31" s="8">
        <f t="shared" si="11"/>
        <v>491446.634463</v>
      </c>
      <c r="K31" s="8">
        <f t="shared" si="11"/>
        <v>485181.36604000005</v>
      </c>
      <c r="L31" s="8">
        <f aca="true" t="shared" si="12" ref="L31:M34">L7+L19</f>
        <v>501257</v>
      </c>
      <c r="M31" s="8">
        <f t="shared" si="12"/>
        <v>514081</v>
      </c>
      <c r="N31" s="8">
        <f aca="true" t="shared" si="13" ref="N31:O34">N7+N19</f>
        <v>438049</v>
      </c>
      <c r="O31" s="8">
        <f t="shared" si="13"/>
        <v>431328.142758</v>
      </c>
      <c r="P31" s="8">
        <f>P7+P19</f>
        <v>445921</v>
      </c>
      <c r="R31" s="8">
        <f aca="true" t="shared" si="14" ref="R31:Y31">R7+R19</f>
        <v>42157.884834000004</v>
      </c>
      <c r="S31" s="8">
        <f t="shared" si="14"/>
        <v>43974.833741999995</v>
      </c>
      <c r="T31" s="8">
        <f t="shared" si="14"/>
        <v>45377.90727400003</v>
      </c>
      <c r="U31" s="8">
        <f t="shared" si="14"/>
        <v>49111.196522</v>
      </c>
      <c r="V31" s="8">
        <f t="shared" si="14"/>
        <v>44918.46701294007</v>
      </c>
      <c r="W31" s="8">
        <f t="shared" si="14"/>
        <v>43981.143847</v>
      </c>
      <c r="X31" s="8">
        <f t="shared" si="14"/>
        <v>46745.982258000004</v>
      </c>
      <c r="Y31" s="8">
        <f t="shared" si="14"/>
        <v>47945.57326705993</v>
      </c>
      <c r="Z31" s="8">
        <v>42002.260642</v>
      </c>
      <c r="AA31" s="8">
        <v>42407.841315</v>
      </c>
      <c r="AB31" s="8">
        <v>42134.999208</v>
      </c>
      <c r="AC31" s="8">
        <v>42398.043496</v>
      </c>
      <c r="AD31" s="18">
        <v>38386.585318</v>
      </c>
      <c r="AE31" s="18">
        <f aca="true" t="shared" si="15" ref="AE31:AF34">AE7+AE19</f>
        <v>37089.19966</v>
      </c>
      <c r="AF31" s="18">
        <f t="shared" si="15"/>
        <v>38729</v>
      </c>
      <c r="AH31" s="8">
        <f aca="true" t="shared" si="16" ref="AH31:AH40">B31/R31*1000</f>
        <v>10521.392632992643</v>
      </c>
      <c r="AI31" s="8">
        <f aca="true" t="shared" si="17" ref="AI31:AI40">C31/S31*1000</f>
        <v>8818.954974799688</v>
      </c>
      <c r="AJ31" s="8">
        <f aca="true" t="shared" si="18" ref="AJ31:AJ40">D31/T31*1000</f>
        <v>9089.020404921015</v>
      </c>
      <c r="AK31" s="8">
        <f aca="true" t="shared" si="19" ref="AK31:AK40">E31/U31*1000</f>
        <v>10196.872371693666</v>
      </c>
      <c r="AL31" s="8">
        <f aca="true" t="shared" si="20" ref="AL31:AL40">F31/V31*1000</f>
        <v>9334.57946993627</v>
      </c>
      <c r="AM31" s="8">
        <f aca="true" t="shared" si="21" ref="AM31:AM40">G31/W31*1000</f>
        <v>9522.39899573615</v>
      </c>
      <c r="AN31" s="8">
        <f aca="true" t="shared" si="22" ref="AN31:AN40">H31/X31*1000</f>
        <v>10409.336595461637</v>
      </c>
      <c r="AO31" s="8">
        <f aca="true" t="shared" si="23" ref="AO31:AO40">I31/Y31*1000</f>
        <v>12176.917064669002</v>
      </c>
      <c r="AP31" s="8">
        <f aca="true" t="shared" si="24" ref="AP31:AP40">J31/Z31*1000</f>
        <v>11700.480568219222</v>
      </c>
      <c r="AQ31" s="8">
        <f aca="true" t="shared" si="25" ref="AQ31:AQ40">K31/AA31*1000</f>
        <v>11440.84091515376</v>
      </c>
      <c r="AR31" s="8">
        <f aca="true" t="shared" si="26" ref="AR31:AR40">L31/AB31*1000</f>
        <v>11896.45210447348</v>
      </c>
      <c r="AS31" s="8">
        <f aca="true" t="shared" si="27" ref="AS31:AV37">M31/AC31*1000</f>
        <v>12125.111387474766</v>
      </c>
      <c r="AT31" s="8">
        <f t="shared" si="27"/>
        <v>11411.512547186445</v>
      </c>
      <c r="AU31" s="8">
        <f t="shared" si="27"/>
        <v>11629.481000183978</v>
      </c>
      <c r="AV31" s="8">
        <f t="shared" si="27"/>
        <v>11513.87848898758</v>
      </c>
      <c r="AW31" s="22"/>
      <c r="AX31" s="22"/>
    </row>
    <row r="32" spans="1:50" ht="15">
      <c r="A32" s="4" t="s">
        <v>17</v>
      </c>
      <c r="B32" s="8">
        <f aca="true" t="shared" si="28" ref="B32:K32">B8+B20</f>
        <v>284775.98073287576</v>
      </c>
      <c r="C32" s="8">
        <f t="shared" si="28"/>
        <v>289822.9715861242</v>
      </c>
      <c r="D32" s="8">
        <f t="shared" si="28"/>
        <v>318491.8509840001</v>
      </c>
      <c r="E32" s="8">
        <f t="shared" si="28"/>
        <v>352657.37230200006</v>
      </c>
      <c r="F32" s="8">
        <f t="shared" si="28"/>
        <v>336315</v>
      </c>
      <c r="G32" s="8">
        <f t="shared" si="28"/>
        <v>357216.234112</v>
      </c>
      <c r="H32" s="8">
        <f t="shared" si="28"/>
        <v>425501.55269300006</v>
      </c>
      <c r="I32" s="8">
        <f t="shared" si="28"/>
        <v>447809.41528099997</v>
      </c>
      <c r="J32" s="8">
        <f t="shared" si="28"/>
        <v>414464.39461099997</v>
      </c>
      <c r="K32" s="8">
        <f t="shared" si="28"/>
        <v>408019.21069899993</v>
      </c>
      <c r="L32" s="8">
        <f t="shared" si="12"/>
        <v>450010</v>
      </c>
      <c r="M32" s="8">
        <f t="shared" si="12"/>
        <v>465161</v>
      </c>
      <c r="N32" s="8">
        <f t="shared" si="13"/>
        <v>403837.4</v>
      </c>
      <c r="O32" s="8">
        <f t="shared" si="13"/>
        <v>423933.386328</v>
      </c>
      <c r="P32" s="8">
        <f>P8+P20</f>
        <v>466375</v>
      </c>
      <c r="R32" s="8">
        <f aca="true" t="shared" si="29" ref="R32:AA32">R8+R20</f>
        <v>65914.365791</v>
      </c>
      <c r="S32" s="8">
        <f t="shared" si="29"/>
        <v>67836.41509099999</v>
      </c>
      <c r="T32" s="8">
        <f t="shared" si="29"/>
        <v>72859.73858900002</v>
      </c>
      <c r="U32" s="8">
        <f t="shared" si="29"/>
        <v>74094.703071</v>
      </c>
      <c r="V32" s="8">
        <f t="shared" si="29"/>
        <v>70611.86474399999</v>
      </c>
      <c r="W32" s="8">
        <f t="shared" si="29"/>
        <v>74278.63270700001</v>
      </c>
      <c r="X32" s="8">
        <f t="shared" si="29"/>
        <v>80788.96249099998</v>
      </c>
      <c r="Y32" s="8">
        <f t="shared" si="29"/>
        <v>79333.44261800002</v>
      </c>
      <c r="Z32" s="8">
        <f t="shared" si="29"/>
        <v>71364.863476</v>
      </c>
      <c r="AA32" s="8">
        <f t="shared" si="29"/>
        <v>70700.065554</v>
      </c>
      <c r="AB32" s="8">
        <f aca="true" t="shared" si="30" ref="AB32:AC34">AB8+AB20</f>
        <v>74517.05897099999</v>
      </c>
      <c r="AC32" s="8">
        <f t="shared" si="30"/>
        <v>74528.64189700001</v>
      </c>
      <c r="AD32" s="18">
        <f>AD8+AD20</f>
        <v>68489.88644599999</v>
      </c>
      <c r="AE32" s="18">
        <f t="shared" si="15"/>
        <v>70468.796528</v>
      </c>
      <c r="AF32" s="18">
        <f t="shared" si="15"/>
        <v>77732</v>
      </c>
      <c r="AH32" s="8">
        <f t="shared" si="16"/>
        <v>4320.393245318295</v>
      </c>
      <c r="AI32" s="8">
        <f t="shared" si="17"/>
        <v>4272.380419828165</v>
      </c>
      <c r="AJ32" s="8">
        <f t="shared" si="18"/>
        <v>4371.301038844028</v>
      </c>
      <c r="AK32" s="8">
        <f t="shared" si="19"/>
        <v>4759.549032325187</v>
      </c>
      <c r="AL32" s="8">
        <f t="shared" si="20"/>
        <v>4762.868127322431</v>
      </c>
      <c r="AM32" s="8">
        <f t="shared" si="21"/>
        <v>4809.138524682832</v>
      </c>
      <c r="AN32" s="8">
        <f t="shared" si="22"/>
        <v>5266.8277890114205</v>
      </c>
      <c r="AO32" s="8">
        <f t="shared" si="23"/>
        <v>5644.64871942159</v>
      </c>
      <c r="AP32" s="8">
        <f t="shared" si="24"/>
        <v>5807.681461485376</v>
      </c>
      <c r="AQ32" s="8">
        <f t="shared" si="25"/>
        <v>5771.129170840145</v>
      </c>
      <c r="AR32" s="8">
        <f t="shared" si="26"/>
        <v>6039.0198729546155</v>
      </c>
      <c r="AS32" s="8">
        <f t="shared" si="27"/>
        <v>6241.372285340464</v>
      </c>
      <c r="AT32" s="8">
        <f t="shared" si="27"/>
        <v>5896.30704554315</v>
      </c>
      <c r="AU32" s="8">
        <f t="shared" si="27"/>
        <v>6015.902175362889</v>
      </c>
      <c r="AV32" s="8">
        <f t="shared" si="27"/>
        <v>5999.78129985077</v>
      </c>
      <c r="AW32" s="22"/>
      <c r="AX32" s="22"/>
    </row>
    <row r="33" spans="1:50" ht="15">
      <c r="A33" s="4" t="s">
        <v>18</v>
      </c>
      <c r="B33" s="8">
        <f aca="true" t="shared" si="31" ref="B33:K33">B9+B21</f>
        <v>235547.47455</v>
      </c>
      <c r="C33" s="8">
        <f t="shared" si="31"/>
        <v>242515.58139699994</v>
      </c>
      <c r="D33" s="8">
        <f t="shared" si="31"/>
        <v>286122.92766399996</v>
      </c>
      <c r="E33" s="8">
        <f t="shared" si="31"/>
        <v>304203.80307300005</v>
      </c>
      <c r="F33" s="8">
        <f t="shared" si="31"/>
        <v>276511</v>
      </c>
      <c r="G33" s="8">
        <f t="shared" si="31"/>
        <v>281364</v>
      </c>
      <c r="H33" s="8">
        <f t="shared" si="31"/>
        <v>343207.358929</v>
      </c>
      <c r="I33" s="8">
        <f t="shared" si="31"/>
        <v>367071</v>
      </c>
      <c r="J33" s="8">
        <f t="shared" si="31"/>
        <v>311156.556309</v>
      </c>
      <c r="K33" s="8">
        <f t="shared" si="31"/>
        <v>335947.108089</v>
      </c>
      <c r="L33" s="8">
        <f t="shared" si="12"/>
        <v>389456</v>
      </c>
      <c r="M33" s="8">
        <f t="shared" si="12"/>
        <v>384160</v>
      </c>
      <c r="N33" s="8">
        <f t="shared" si="13"/>
        <v>327582</v>
      </c>
      <c r="O33" s="8">
        <f t="shared" si="13"/>
        <v>343405.182255</v>
      </c>
      <c r="P33" s="8">
        <f>P9+P21</f>
        <v>391833</v>
      </c>
      <c r="R33" s="8">
        <f aca="true" t="shared" si="32" ref="R33:AA33">R9+R21</f>
        <v>21808.007637</v>
      </c>
      <c r="S33" s="8">
        <f t="shared" si="32"/>
        <v>22527.055502000003</v>
      </c>
      <c r="T33" s="8">
        <f t="shared" si="32"/>
        <v>25292.084973999998</v>
      </c>
      <c r="U33" s="8">
        <f t="shared" si="32"/>
        <v>27560.693743000003</v>
      </c>
      <c r="V33" s="8">
        <f t="shared" si="32"/>
        <v>24551.399755</v>
      </c>
      <c r="W33" s="8">
        <f t="shared" si="32"/>
        <v>24183.653137</v>
      </c>
      <c r="X33" s="8">
        <f t="shared" si="32"/>
        <v>27063.037467000002</v>
      </c>
      <c r="Y33" s="8">
        <f t="shared" si="32"/>
        <v>28690.746229999997</v>
      </c>
      <c r="Z33" s="8">
        <f t="shared" si="32"/>
        <v>22784.280495000003</v>
      </c>
      <c r="AA33" s="8">
        <f t="shared" si="32"/>
        <v>24445.117189000004</v>
      </c>
      <c r="AB33" s="8">
        <f t="shared" si="30"/>
        <v>27619.933061000003</v>
      </c>
      <c r="AC33" s="8">
        <f t="shared" si="30"/>
        <v>27828.190766</v>
      </c>
      <c r="AD33" s="18">
        <f>AD9+AD21</f>
        <v>23095.691354</v>
      </c>
      <c r="AE33" s="18">
        <f t="shared" si="15"/>
        <v>24228.924102999998</v>
      </c>
      <c r="AF33" s="18">
        <f t="shared" si="15"/>
        <v>27388</v>
      </c>
      <c r="AH33" s="8">
        <f t="shared" si="16"/>
        <v>10800.962585429603</v>
      </c>
      <c r="AI33" s="8">
        <f t="shared" si="17"/>
        <v>10765.525098274333</v>
      </c>
      <c r="AJ33" s="8">
        <f t="shared" si="18"/>
        <v>11312.745784229784</v>
      </c>
      <c r="AK33" s="8">
        <f t="shared" si="19"/>
        <v>11037.59600210583</v>
      </c>
      <c r="AL33" s="8">
        <f t="shared" si="20"/>
        <v>11262.535039114719</v>
      </c>
      <c r="AM33" s="8">
        <f t="shared" si="21"/>
        <v>11634.470541157596</v>
      </c>
      <c r="AN33" s="8">
        <f t="shared" si="22"/>
        <v>12681.775257027173</v>
      </c>
      <c r="AO33" s="8">
        <f t="shared" si="23"/>
        <v>12794.055513835969</v>
      </c>
      <c r="AP33" s="8">
        <f t="shared" si="24"/>
        <v>13656.632974531854</v>
      </c>
      <c r="AQ33" s="8">
        <f t="shared" si="25"/>
        <v>13742.912561702587</v>
      </c>
      <c r="AR33" s="8">
        <f t="shared" si="26"/>
        <v>14100.541052719676</v>
      </c>
      <c r="AS33" s="8">
        <f t="shared" si="27"/>
        <v>13804.706286165036</v>
      </c>
      <c r="AT33" s="8">
        <f t="shared" si="27"/>
        <v>14183.684522752565</v>
      </c>
      <c r="AU33" s="8">
        <f t="shared" si="27"/>
        <v>14173.356637510782</v>
      </c>
      <c r="AV33" s="8">
        <f t="shared" si="27"/>
        <v>14306.740178180225</v>
      </c>
      <c r="AW33" s="22"/>
      <c r="AX33" s="22"/>
    </row>
    <row r="34" spans="1:50" ht="15">
      <c r="A34" s="4" t="s">
        <v>19</v>
      </c>
      <c r="B34" s="8">
        <f aca="true" t="shared" si="33" ref="B34:K34">B10+B22</f>
        <v>183696.354345</v>
      </c>
      <c r="C34" s="8">
        <f t="shared" si="33"/>
        <v>189085.29197700002</v>
      </c>
      <c r="D34" s="8">
        <f t="shared" si="33"/>
        <v>189217.18808499997</v>
      </c>
      <c r="E34" s="8">
        <f t="shared" si="33"/>
        <v>210318.55525200005</v>
      </c>
      <c r="F34" s="8">
        <f t="shared" si="33"/>
        <v>208206</v>
      </c>
      <c r="G34" s="8">
        <f t="shared" si="33"/>
        <v>216460</v>
      </c>
      <c r="H34" s="8">
        <f t="shared" si="33"/>
        <v>225655.99921</v>
      </c>
      <c r="I34" s="8">
        <f t="shared" si="33"/>
        <v>240780.44063299993</v>
      </c>
      <c r="J34" s="8">
        <f t="shared" si="33"/>
        <v>247791.40078099997</v>
      </c>
      <c r="K34" s="8">
        <f t="shared" si="33"/>
        <v>227332.263254</v>
      </c>
      <c r="L34" s="8">
        <f t="shared" si="12"/>
        <v>229598</v>
      </c>
      <c r="M34" s="8">
        <f t="shared" si="12"/>
        <v>251723</v>
      </c>
      <c r="N34" s="8">
        <f t="shared" si="13"/>
        <v>251620</v>
      </c>
      <c r="O34" s="8">
        <f t="shared" si="13"/>
        <v>254356.009797</v>
      </c>
      <c r="P34" s="8">
        <f>P10+P22</f>
        <v>253956</v>
      </c>
      <c r="R34" s="8">
        <f aca="true" t="shared" si="34" ref="R34:AA34">R10+R22</f>
        <v>9320.785546</v>
      </c>
      <c r="S34" s="8">
        <f t="shared" si="34"/>
        <v>9517.468090999999</v>
      </c>
      <c r="T34" s="8">
        <f t="shared" si="34"/>
        <v>9938.713273000001</v>
      </c>
      <c r="U34" s="8">
        <f t="shared" si="34"/>
        <v>10516.070362000002</v>
      </c>
      <c r="V34" s="8">
        <f t="shared" si="34"/>
        <v>9931.497596</v>
      </c>
      <c r="W34" s="8">
        <f t="shared" si="34"/>
        <v>10508.268701999998</v>
      </c>
      <c r="X34" s="8">
        <f t="shared" si="34"/>
        <v>10906.608347000001</v>
      </c>
      <c r="Y34" s="8">
        <f t="shared" si="34"/>
        <v>11728.911151</v>
      </c>
      <c r="Z34" s="8">
        <f t="shared" si="34"/>
        <v>10560.798004</v>
      </c>
      <c r="AA34" s="8">
        <f t="shared" si="34"/>
        <v>10338.412882</v>
      </c>
      <c r="AB34" s="8">
        <f t="shared" si="30"/>
        <v>10899.048491</v>
      </c>
      <c r="AC34" s="8">
        <f t="shared" si="30"/>
        <v>11522.433125</v>
      </c>
      <c r="AD34" s="18">
        <f>AD10+AD22</f>
        <v>11924.956397</v>
      </c>
      <c r="AE34" s="18">
        <f t="shared" si="15"/>
        <v>12119.126986</v>
      </c>
      <c r="AF34" s="18">
        <f t="shared" si="15"/>
        <v>11792</v>
      </c>
      <c r="AH34" s="8">
        <f t="shared" si="16"/>
        <v>19708.248134067733</v>
      </c>
      <c r="AI34" s="8">
        <f t="shared" si="17"/>
        <v>19867.184231046143</v>
      </c>
      <c r="AJ34" s="8">
        <f t="shared" si="18"/>
        <v>19038.398924238685</v>
      </c>
      <c r="AK34" s="8">
        <f t="shared" si="19"/>
        <v>19999.72879717406</v>
      </c>
      <c r="AL34" s="8">
        <f t="shared" si="20"/>
        <v>20964.209877456637</v>
      </c>
      <c r="AM34" s="8">
        <f t="shared" si="21"/>
        <v>20599.01646393968</v>
      </c>
      <c r="AN34" s="8">
        <f t="shared" si="22"/>
        <v>20689.841610757896</v>
      </c>
      <c r="AO34" s="8">
        <f t="shared" si="23"/>
        <v>20528.79739075107</v>
      </c>
      <c r="AP34" s="8">
        <f t="shared" si="24"/>
        <v>23463.32168148152</v>
      </c>
      <c r="AQ34" s="8">
        <f t="shared" si="25"/>
        <v>21989.087285322443</v>
      </c>
      <c r="AR34" s="8">
        <f t="shared" si="26"/>
        <v>21065.875630298633</v>
      </c>
      <c r="AS34" s="8">
        <f t="shared" si="27"/>
        <v>21846.340722415778</v>
      </c>
      <c r="AT34" s="8">
        <f t="shared" si="27"/>
        <v>21100.28679545536</v>
      </c>
      <c r="AU34" s="8">
        <f t="shared" si="27"/>
        <v>20987.981237496046</v>
      </c>
      <c r="AV34" s="8">
        <f t="shared" si="27"/>
        <v>21536.29579375848</v>
      </c>
      <c r="AW34" s="22"/>
      <c r="AX34" s="22"/>
    </row>
    <row r="35" spans="1:50" ht="15">
      <c r="A35" s="4" t="s">
        <v>24</v>
      </c>
      <c r="B35" s="8">
        <f aca="true" t="shared" si="35" ref="B35:N35">B23</f>
        <v>162709.36170399998</v>
      </c>
      <c r="C35" s="8">
        <f t="shared" si="35"/>
        <v>192773.105881</v>
      </c>
      <c r="D35" s="8">
        <f t="shared" si="35"/>
        <v>196841.779798</v>
      </c>
      <c r="E35" s="8">
        <f t="shared" si="35"/>
        <v>185402.3253400001</v>
      </c>
      <c r="F35" s="8">
        <f t="shared" si="35"/>
        <v>207983</v>
      </c>
      <c r="G35" s="8">
        <f t="shared" si="35"/>
        <v>226606</v>
      </c>
      <c r="H35" s="8">
        <f t="shared" si="35"/>
        <v>236982</v>
      </c>
      <c r="I35" s="8">
        <f t="shared" si="35"/>
        <v>224832</v>
      </c>
      <c r="J35" s="8">
        <f t="shared" si="35"/>
        <v>244966.903017</v>
      </c>
      <c r="K35" s="8">
        <f t="shared" si="35"/>
        <v>250697.00758099998</v>
      </c>
      <c r="L35" s="8">
        <f t="shared" si="35"/>
        <v>243518</v>
      </c>
      <c r="M35" s="8">
        <f t="shared" si="35"/>
        <v>241718</v>
      </c>
      <c r="N35" s="8">
        <f t="shared" si="35"/>
        <v>233204.8</v>
      </c>
      <c r="O35" s="8">
        <f>O23</f>
        <v>259095.681338</v>
      </c>
      <c r="P35" s="8">
        <f>P23</f>
        <v>244625</v>
      </c>
      <c r="R35" s="8">
        <f aca="true" t="shared" si="36" ref="R35:AD35">R23</f>
        <v>35220.43294811128</v>
      </c>
      <c r="S35" s="8">
        <f t="shared" si="36"/>
        <v>37910.60103005299</v>
      </c>
      <c r="T35" s="8">
        <f t="shared" si="36"/>
        <v>37408.601504209</v>
      </c>
      <c r="U35" s="8">
        <f t="shared" si="36"/>
        <v>38170.26248616801</v>
      </c>
      <c r="V35" s="8">
        <f t="shared" si="36"/>
        <v>36435.862966</v>
      </c>
      <c r="W35" s="8">
        <f t="shared" si="36"/>
        <v>36173.871439999995</v>
      </c>
      <c r="X35" s="8">
        <f t="shared" si="36"/>
        <v>37337.55893809482</v>
      </c>
      <c r="Y35" s="8">
        <f t="shared" si="36"/>
        <v>33904.387372000005</v>
      </c>
      <c r="Z35" s="8">
        <f t="shared" si="36"/>
        <v>32334.975698000002</v>
      </c>
      <c r="AA35" s="8">
        <f t="shared" si="36"/>
        <v>34632.06859</v>
      </c>
      <c r="AB35" s="8">
        <f t="shared" si="36"/>
        <v>33890.400926</v>
      </c>
      <c r="AC35" s="8">
        <f t="shared" si="36"/>
        <v>41377.934945</v>
      </c>
      <c r="AD35" s="18">
        <f t="shared" si="36"/>
        <v>31823.137834</v>
      </c>
      <c r="AE35" s="18">
        <f>AE23</f>
        <v>34411.784695</v>
      </c>
      <c r="AF35" s="18">
        <f>AF23</f>
        <v>31423</v>
      </c>
      <c r="AH35" s="8">
        <f t="shared" si="16"/>
        <v>4619.743372936742</v>
      </c>
      <c r="AI35" s="8">
        <f t="shared" si="17"/>
        <v>5084.939321541813</v>
      </c>
      <c r="AJ35" s="8">
        <f t="shared" si="18"/>
        <v>5261.939016240757</v>
      </c>
      <c r="AK35" s="8">
        <f t="shared" si="19"/>
        <v>4857.2452287218475</v>
      </c>
      <c r="AL35" s="8">
        <f t="shared" si="20"/>
        <v>5708.194703500741</v>
      </c>
      <c r="AM35" s="8">
        <f t="shared" si="21"/>
        <v>6264.355762303777</v>
      </c>
      <c r="AN35" s="8">
        <f t="shared" si="22"/>
        <v>6347.013750762684</v>
      </c>
      <c r="AO35" s="8">
        <f t="shared" si="23"/>
        <v>6631.354152875149</v>
      </c>
      <c r="AP35" s="8">
        <f t="shared" si="24"/>
        <v>7575.911152831075</v>
      </c>
      <c r="AQ35" s="8">
        <f t="shared" si="25"/>
        <v>7238.8689959279145</v>
      </c>
      <c r="AR35" s="8">
        <f t="shared" si="26"/>
        <v>7185.456452159529</v>
      </c>
      <c r="AS35" s="8">
        <f t="shared" si="27"/>
        <v>5841.712505017329</v>
      </c>
      <c r="AT35" s="8">
        <f t="shared" si="27"/>
        <v>7328.15227764381</v>
      </c>
      <c r="AU35" s="8">
        <f t="shared" si="27"/>
        <v>7529.271836216223</v>
      </c>
      <c r="AV35" s="8">
        <f t="shared" si="27"/>
        <v>7784.902778219775</v>
      </c>
      <c r="AW35" s="22"/>
      <c r="AX35" s="22"/>
    </row>
    <row r="36" spans="1:50" ht="15">
      <c r="A36" s="4" t="s">
        <v>20</v>
      </c>
      <c r="B36" s="8">
        <f>B11</f>
        <v>99588.08807199998</v>
      </c>
      <c r="C36" s="8">
        <f aca="true" t="shared" si="37" ref="C36:N36">C11</f>
        <v>107118.23878000001</v>
      </c>
      <c r="D36" s="8">
        <f t="shared" si="37"/>
        <v>111594.74785299996</v>
      </c>
      <c r="E36" s="8">
        <f t="shared" si="37"/>
        <v>103767.63361899997</v>
      </c>
      <c r="F36" s="8">
        <f t="shared" si="37"/>
        <v>106996</v>
      </c>
      <c r="G36" s="8">
        <f t="shared" si="37"/>
        <v>105018</v>
      </c>
      <c r="H36" s="8">
        <f t="shared" si="37"/>
        <v>114150.42219700007</v>
      </c>
      <c r="I36" s="8">
        <f t="shared" si="37"/>
        <v>117572.879439</v>
      </c>
      <c r="J36" s="8">
        <f t="shared" si="37"/>
        <v>118998.306565</v>
      </c>
      <c r="K36" s="8">
        <f t="shared" si="37"/>
        <v>104384.761522</v>
      </c>
      <c r="L36" s="8">
        <f t="shared" si="37"/>
        <v>111270</v>
      </c>
      <c r="M36" s="8">
        <f t="shared" si="37"/>
        <v>101743</v>
      </c>
      <c r="N36" s="8">
        <f t="shared" si="37"/>
        <v>100595</v>
      </c>
      <c r="O36" s="8">
        <f>O11</f>
        <v>106745.390892</v>
      </c>
      <c r="P36" s="8">
        <f>P11</f>
        <v>109255</v>
      </c>
      <c r="R36" s="8">
        <f>R11</f>
        <v>13534.059799</v>
      </c>
      <c r="S36" s="8">
        <f aca="true" t="shared" si="38" ref="S36:AD36">S11</f>
        <v>14431.167116</v>
      </c>
      <c r="T36" s="8">
        <f t="shared" si="38"/>
        <v>14993.117658</v>
      </c>
      <c r="U36" s="8">
        <f t="shared" si="38"/>
        <v>14078.231569000009</v>
      </c>
      <c r="V36" s="8">
        <f t="shared" si="38"/>
        <v>14511.332102</v>
      </c>
      <c r="W36" s="8">
        <f t="shared" si="38"/>
        <v>13940.497378999999</v>
      </c>
      <c r="X36" s="8">
        <f t="shared" si="38"/>
        <v>14417.660943</v>
      </c>
      <c r="Y36" s="8">
        <f t="shared" si="38"/>
        <v>14478.029054999999</v>
      </c>
      <c r="Z36" s="8">
        <f t="shared" si="38"/>
        <v>14430.703979000002</v>
      </c>
      <c r="AA36" s="8">
        <f t="shared" si="38"/>
        <v>13008.268193999998</v>
      </c>
      <c r="AB36" s="8">
        <f t="shared" si="38"/>
        <v>12937.963612</v>
      </c>
      <c r="AC36" s="8">
        <f t="shared" si="38"/>
        <v>11762.568446000001</v>
      </c>
      <c r="AD36" s="18">
        <f t="shared" si="38"/>
        <v>11611.776104999999</v>
      </c>
      <c r="AE36" s="18">
        <f>AE11</f>
        <v>11794.890078</v>
      </c>
      <c r="AF36" s="18">
        <f>AF11</f>
        <v>12202</v>
      </c>
      <c r="AH36" s="8">
        <f t="shared" si="16"/>
        <v>7358.330726406152</v>
      </c>
      <c r="AI36" s="8">
        <f t="shared" si="17"/>
        <v>7422.7010136440595</v>
      </c>
      <c r="AJ36" s="8">
        <f t="shared" si="18"/>
        <v>7443.064904746842</v>
      </c>
      <c r="AK36" s="8">
        <f t="shared" si="19"/>
        <v>7370.786104093803</v>
      </c>
      <c r="AL36" s="8">
        <f t="shared" si="20"/>
        <v>7373.272091626478</v>
      </c>
      <c r="AM36" s="8">
        <f t="shared" si="21"/>
        <v>7533.303665204901</v>
      </c>
      <c r="AN36" s="8">
        <f t="shared" si="22"/>
        <v>7917.402319855626</v>
      </c>
      <c r="AO36" s="8">
        <f t="shared" si="23"/>
        <v>8120.779354175706</v>
      </c>
      <c r="AP36" s="8">
        <f t="shared" si="24"/>
        <v>8246.188594691565</v>
      </c>
      <c r="AQ36" s="8">
        <f t="shared" si="25"/>
        <v>8024.493342637798</v>
      </c>
      <c r="AR36" s="8">
        <f t="shared" si="26"/>
        <v>8600.271521616953</v>
      </c>
      <c r="AS36" s="8">
        <f t="shared" si="27"/>
        <v>8649.726500388517</v>
      </c>
      <c r="AT36" s="8">
        <f t="shared" si="27"/>
        <v>8663.18805067935</v>
      </c>
      <c r="AU36" s="8">
        <f t="shared" si="27"/>
        <v>9050.138677519602</v>
      </c>
      <c r="AV36" s="8">
        <f t="shared" si="27"/>
        <v>8953.860022947058</v>
      </c>
      <c r="AW36" s="22"/>
      <c r="AX36" s="22"/>
    </row>
    <row r="37" spans="1:50" ht="15">
      <c r="A37" s="4" t="s">
        <v>37</v>
      </c>
      <c r="B37" s="8">
        <f aca="true" t="shared" si="39" ref="B37:N37">B12+B25</f>
        <v>54755.887919</v>
      </c>
      <c r="C37" s="8">
        <f t="shared" si="39"/>
        <v>59593.890606999994</v>
      </c>
      <c r="D37" s="8">
        <f t="shared" si="39"/>
        <v>61716.14403200001</v>
      </c>
      <c r="E37" s="8">
        <f t="shared" si="39"/>
        <v>61280.618997000034</v>
      </c>
      <c r="F37" s="8">
        <f t="shared" si="39"/>
        <v>61206</v>
      </c>
      <c r="G37" s="8">
        <f t="shared" si="39"/>
        <v>63493</v>
      </c>
      <c r="H37" s="8">
        <f t="shared" si="39"/>
        <v>66234.87904100002</v>
      </c>
      <c r="I37" s="8">
        <f t="shared" si="39"/>
        <v>66994.40330300001</v>
      </c>
      <c r="J37" s="8">
        <f t="shared" si="39"/>
        <v>65572.09100500001</v>
      </c>
      <c r="K37" s="8">
        <f t="shared" si="39"/>
        <v>73359.41659699997</v>
      </c>
      <c r="L37" s="8">
        <f t="shared" si="39"/>
        <v>74524</v>
      </c>
      <c r="M37" s="8">
        <f t="shared" si="39"/>
        <v>73275</v>
      </c>
      <c r="N37" s="8">
        <f t="shared" si="39"/>
        <v>70407</v>
      </c>
      <c r="O37" s="8">
        <f>O12+O25</f>
        <v>73021.577108</v>
      </c>
      <c r="P37" s="8">
        <f>P12+P25</f>
        <v>77197</v>
      </c>
      <c r="R37" s="8">
        <f aca="true" t="shared" si="40" ref="R37:AD37">R12+R25</f>
        <v>21727.826029</v>
      </c>
      <c r="S37" s="8">
        <f t="shared" si="40"/>
        <v>22289.620561000007</v>
      </c>
      <c r="T37" s="8">
        <f t="shared" si="40"/>
        <v>22936.321127999996</v>
      </c>
      <c r="U37" s="8">
        <f t="shared" si="40"/>
        <v>23530.473937000017</v>
      </c>
      <c r="V37" s="8">
        <f t="shared" si="40"/>
        <v>23703.594185</v>
      </c>
      <c r="W37" s="8">
        <f t="shared" si="40"/>
        <v>22561.794563</v>
      </c>
      <c r="X37" s="8">
        <f t="shared" si="40"/>
        <v>23527.729752</v>
      </c>
      <c r="Y37" s="8">
        <f t="shared" si="40"/>
        <v>22826.095322</v>
      </c>
      <c r="Z37" s="8">
        <f t="shared" si="40"/>
        <v>22513.355308</v>
      </c>
      <c r="AA37" s="8">
        <f t="shared" si="40"/>
        <v>24267.723707999998</v>
      </c>
      <c r="AB37" s="8">
        <f t="shared" si="40"/>
        <v>25868.067565999994</v>
      </c>
      <c r="AC37" s="8">
        <f t="shared" si="40"/>
        <v>25069.898794</v>
      </c>
      <c r="AD37" s="18">
        <f t="shared" si="40"/>
        <v>23163.688531000003</v>
      </c>
      <c r="AE37" s="18">
        <f>AE12+AE25</f>
        <v>24071.067579000002</v>
      </c>
      <c r="AF37" s="18">
        <f>AF12+AF25</f>
        <v>27584</v>
      </c>
      <c r="AH37" s="8">
        <f t="shared" si="16"/>
        <v>2520.0812932650347</v>
      </c>
      <c r="AI37" s="8">
        <f t="shared" si="17"/>
        <v>2673.616199248856</v>
      </c>
      <c r="AJ37" s="8">
        <f t="shared" si="18"/>
        <v>2690.760374673109</v>
      </c>
      <c r="AK37" s="8">
        <f t="shared" si="19"/>
        <v>2604.3087428273416</v>
      </c>
      <c r="AL37" s="8">
        <f t="shared" si="20"/>
        <v>2582.140055314147</v>
      </c>
      <c r="AM37" s="8">
        <f t="shared" si="21"/>
        <v>2814.1821707801887</v>
      </c>
      <c r="AN37" s="8">
        <f t="shared" si="22"/>
        <v>2815.183604162644</v>
      </c>
      <c r="AO37" s="8">
        <f t="shared" si="23"/>
        <v>2934.9918309694517</v>
      </c>
      <c r="AP37" s="8">
        <f t="shared" si="24"/>
        <v>2912.5863341080626</v>
      </c>
      <c r="AQ37" s="8">
        <f t="shared" si="25"/>
        <v>3022.9212051238496</v>
      </c>
      <c r="AR37" s="8">
        <f t="shared" si="26"/>
        <v>2880.9264476311914</v>
      </c>
      <c r="AS37" s="8">
        <f t="shared" si="27"/>
        <v>2922.827914149257</v>
      </c>
      <c r="AT37" s="8">
        <f t="shared" si="27"/>
        <v>3039.5418201973403</v>
      </c>
      <c r="AU37" s="8">
        <f t="shared" si="27"/>
        <v>3033.5828217151957</v>
      </c>
      <c r="AV37" s="8">
        <f t="shared" si="27"/>
        <v>2798.615139211137</v>
      </c>
      <c r="AW37" s="22"/>
      <c r="AX37" s="22"/>
    </row>
    <row r="38" spans="1:50" ht="15">
      <c r="A38" s="4" t="s">
        <v>41</v>
      </c>
      <c r="B38" s="8">
        <f aca="true" t="shared" si="41" ref="B38:N38">B13+B24</f>
        <v>28937.258111999996</v>
      </c>
      <c r="C38" s="8">
        <f t="shared" si="41"/>
        <v>27011.888747999998</v>
      </c>
      <c r="D38" s="8">
        <f t="shared" si="41"/>
        <v>27672.469249</v>
      </c>
      <c r="E38" s="8">
        <f t="shared" si="41"/>
        <v>31844.501135</v>
      </c>
      <c r="F38" s="8">
        <f t="shared" si="41"/>
        <v>73139</v>
      </c>
      <c r="G38" s="8">
        <f t="shared" si="41"/>
        <v>147207</v>
      </c>
      <c r="H38" s="8">
        <f t="shared" si="41"/>
        <v>154511.279182</v>
      </c>
      <c r="I38" s="8">
        <f t="shared" si="41"/>
        <v>167438.789038</v>
      </c>
      <c r="J38" s="8">
        <f t="shared" si="41"/>
        <v>162071.804337</v>
      </c>
      <c r="K38" s="8">
        <f t="shared" si="41"/>
        <v>162239.349092</v>
      </c>
      <c r="L38" s="8">
        <f t="shared" si="41"/>
        <v>161720</v>
      </c>
      <c r="M38" s="8">
        <f t="shared" si="41"/>
        <v>171002</v>
      </c>
      <c r="N38" s="8">
        <f t="shared" si="41"/>
        <v>164191</v>
      </c>
      <c r="O38" s="8">
        <f>O13+O24</f>
        <v>168351.523734</v>
      </c>
      <c r="P38" s="8">
        <f>P13+P24</f>
        <v>177319</v>
      </c>
      <c r="R38" s="8">
        <f aca="true" t="shared" si="42" ref="R38:AD38">R13+R24</f>
        <v>2523.74456821882</v>
      </c>
      <c r="S38" s="8">
        <f t="shared" si="42"/>
        <v>2652.735532718778</v>
      </c>
      <c r="T38" s="8">
        <f t="shared" si="42"/>
        <v>2567.1305315914224</v>
      </c>
      <c r="U38" s="8">
        <f t="shared" si="42"/>
        <v>2279.988812450287</v>
      </c>
      <c r="V38" s="8">
        <f t="shared" si="42"/>
        <v>2372.5050861</v>
      </c>
      <c r="W38" s="8">
        <f t="shared" si="42"/>
        <v>2576.1239780000005</v>
      </c>
      <c r="X38" s="8">
        <f t="shared" si="42"/>
        <v>2755.7598989999997</v>
      </c>
      <c r="Y38" s="8">
        <f t="shared" si="42"/>
        <v>2493.592786000001</v>
      </c>
      <c r="Z38" s="8">
        <f t="shared" si="42"/>
        <v>2643.966397</v>
      </c>
      <c r="AA38" s="8">
        <f t="shared" si="42"/>
        <v>2776.24817</v>
      </c>
      <c r="AB38" s="8">
        <f t="shared" si="42"/>
        <v>2804.3061049999997</v>
      </c>
      <c r="AC38" s="8">
        <f t="shared" si="42"/>
        <v>2390.285142</v>
      </c>
      <c r="AD38" s="18">
        <f t="shared" si="42"/>
        <v>2521.958427</v>
      </c>
      <c r="AE38" s="18">
        <f>AE13+AE24</f>
        <v>2706.696116</v>
      </c>
      <c r="AF38" s="18">
        <f>AF13+AF24</f>
        <v>3010</v>
      </c>
      <c r="AH38" s="8">
        <f t="shared" si="16"/>
        <v>11466.001146234465</v>
      </c>
      <c r="AI38" s="8">
        <f t="shared" si="17"/>
        <v>10182.65425061639</v>
      </c>
      <c r="AJ38" s="8">
        <f t="shared" si="18"/>
        <v>10779.533377231586</v>
      </c>
      <c r="AK38" s="8">
        <f t="shared" si="19"/>
        <v>13966.954996054104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22"/>
      <c r="AX38" s="22"/>
    </row>
    <row r="39" spans="1:50" ht="15.75" thickBot="1">
      <c r="A39" s="7" t="s">
        <v>21</v>
      </c>
      <c r="B39" s="9">
        <f aca="true" t="shared" si="43" ref="B39:N39">B14+B26</f>
        <v>29625.447109</v>
      </c>
      <c r="C39" s="9">
        <f t="shared" si="43"/>
        <v>34413.39589</v>
      </c>
      <c r="D39" s="9">
        <f t="shared" si="43"/>
        <v>35663.220721000005</v>
      </c>
      <c r="E39" s="9">
        <f t="shared" si="43"/>
        <v>38454.590148999996</v>
      </c>
      <c r="F39" s="9">
        <f t="shared" si="43"/>
        <v>36569</v>
      </c>
      <c r="G39" s="9">
        <f t="shared" si="43"/>
        <v>41011</v>
      </c>
      <c r="H39" s="9">
        <f t="shared" si="43"/>
        <v>46361.57081899999</v>
      </c>
      <c r="I39" s="9">
        <f t="shared" si="43"/>
        <v>46488</v>
      </c>
      <c r="J39" s="9">
        <f t="shared" si="43"/>
        <v>47748.170687000005</v>
      </c>
      <c r="K39" s="9">
        <f t="shared" si="43"/>
        <v>53906.497389</v>
      </c>
      <c r="L39" s="9">
        <f t="shared" si="43"/>
        <v>52659</v>
      </c>
      <c r="M39" s="9">
        <f t="shared" si="43"/>
        <v>54482</v>
      </c>
      <c r="N39" s="9">
        <f t="shared" si="43"/>
        <v>52337.185914</v>
      </c>
      <c r="O39" s="9">
        <f>O14+O26</f>
        <v>57005.682489</v>
      </c>
      <c r="P39" s="9">
        <f>P14+P26</f>
        <v>65861.99999999962</v>
      </c>
      <c r="R39" s="9">
        <f aca="true" t="shared" si="44" ref="R39:AD39">R14+R26</f>
        <v>2256.313046</v>
      </c>
      <c r="S39" s="9">
        <f t="shared" si="44"/>
        <v>2323.6888530000006</v>
      </c>
      <c r="T39" s="9">
        <f t="shared" si="44"/>
        <v>2482.2572549999977</v>
      </c>
      <c r="U39" s="9">
        <f t="shared" si="44"/>
        <v>2735.337560000003</v>
      </c>
      <c r="V39" s="9">
        <f t="shared" si="44"/>
        <v>4909.03692</v>
      </c>
      <c r="W39" s="9">
        <f t="shared" si="44"/>
        <v>4999.149677</v>
      </c>
      <c r="X39" s="9">
        <f t="shared" si="44"/>
        <v>7229.525997000001</v>
      </c>
      <c r="Y39" s="9">
        <f t="shared" si="44"/>
        <v>5593.147316</v>
      </c>
      <c r="Z39" s="9">
        <f t="shared" si="44"/>
        <v>4340.713245</v>
      </c>
      <c r="AA39" s="9">
        <f t="shared" si="44"/>
        <v>4163.519684</v>
      </c>
      <c r="AB39" s="9">
        <f t="shared" si="44"/>
        <v>5621.9228570000005</v>
      </c>
      <c r="AC39" s="9">
        <f t="shared" si="44"/>
        <v>5336.3269279999995</v>
      </c>
      <c r="AD39" s="19">
        <f t="shared" si="44"/>
        <v>3648.366983</v>
      </c>
      <c r="AE39" s="19">
        <f>AE14+AE26</f>
        <v>3781.54164</v>
      </c>
      <c r="AF39" s="19">
        <f>AF14+AF26</f>
        <v>4684.71942899999</v>
      </c>
      <c r="AH39" s="9">
        <f t="shared" si="16"/>
        <v>13130.025180468685</v>
      </c>
      <c r="AI39" s="9">
        <f t="shared" si="17"/>
        <v>14809.812357437853</v>
      </c>
      <c r="AJ39" s="9">
        <f t="shared" si="18"/>
        <v>14367.254098729602</v>
      </c>
      <c r="AK39" s="9">
        <f t="shared" si="19"/>
        <v>14058.444087975728</v>
      </c>
      <c r="AL39" s="9">
        <f t="shared" si="20"/>
        <v>7449.322666736025</v>
      </c>
      <c r="AM39" s="9">
        <f t="shared" si="21"/>
        <v>8203.595141126238</v>
      </c>
      <c r="AN39" s="9">
        <f t="shared" si="22"/>
        <v>6412.809199142297</v>
      </c>
      <c r="AO39" s="9">
        <f t="shared" si="23"/>
        <v>8311.59942220982</v>
      </c>
      <c r="AP39" s="9">
        <f t="shared" si="24"/>
        <v>11000.074870644907</v>
      </c>
      <c r="AQ39" s="9">
        <f t="shared" si="25"/>
        <v>12947.338185083503</v>
      </c>
      <c r="AR39" s="9">
        <f t="shared" si="26"/>
        <v>9366.724044324608</v>
      </c>
      <c r="AS39" s="9">
        <f aca="true" t="shared" si="45" ref="AS39:AV40">M39/AC39*1000</f>
        <v>10209.644336843376</v>
      </c>
      <c r="AT39" s="9">
        <f t="shared" si="45"/>
        <v>14345.373192409466</v>
      </c>
      <c r="AU39" s="9">
        <f t="shared" si="45"/>
        <v>15074.720290267649</v>
      </c>
      <c r="AV39" s="9">
        <f t="shared" si="45"/>
        <v>14058.899577270664</v>
      </c>
      <c r="AW39" s="22"/>
      <c r="AX39" s="22"/>
    </row>
    <row r="40" spans="1:50" ht="15.75" thickTop="1">
      <c r="A40" s="5" t="s">
        <v>22</v>
      </c>
      <c r="B40" s="10">
        <f>SUM(B31:B39)</f>
        <v>1523195.511458876</v>
      </c>
      <c r="C40" s="10">
        <f aca="true" t="shared" si="46" ref="C40:K40">SUM(C31:C39)</f>
        <v>1530146.4436611242</v>
      </c>
      <c r="D40" s="10">
        <f t="shared" si="46"/>
        <v>1639761.0535320004</v>
      </c>
      <c r="E40" s="10">
        <f t="shared" si="46"/>
        <v>1788710.002823</v>
      </c>
      <c r="F40" s="10">
        <f t="shared" si="46"/>
        <v>1726220</v>
      </c>
      <c r="G40" s="10">
        <f t="shared" si="46"/>
        <v>1857181.234112</v>
      </c>
      <c r="H40" s="10">
        <f t="shared" si="46"/>
        <v>2099199.7258800003</v>
      </c>
      <c r="I40" s="10">
        <f t="shared" si="46"/>
        <v>2262816.196985</v>
      </c>
      <c r="J40" s="10">
        <f t="shared" si="46"/>
        <v>2104216.261775</v>
      </c>
      <c r="K40" s="10">
        <f t="shared" si="46"/>
        <v>2101066.980263</v>
      </c>
      <c r="L40" s="10">
        <f>SUM(L31:L39)</f>
        <v>2214012</v>
      </c>
      <c r="M40" s="10">
        <f>SUM(M31:M39)</f>
        <v>2257345</v>
      </c>
      <c r="N40" s="10">
        <f>SUM(N31:N39)</f>
        <v>2041823.385914</v>
      </c>
      <c r="O40" s="10">
        <f>SUM(O31:O39)</f>
        <v>2117242.576699</v>
      </c>
      <c r="P40" s="10">
        <f>SUM(P31:P39)</f>
        <v>2232342.9999999995</v>
      </c>
      <c r="R40" s="10">
        <f aca="true" t="shared" si="47" ref="R40:AB40">SUM(R31:R39)</f>
        <v>214463.42019833013</v>
      </c>
      <c r="S40" s="10">
        <f t="shared" si="47"/>
        <v>223463.58551877175</v>
      </c>
      <c r="T40" s="10">
        <f t="shared" si="47"/>
        <v>233855.87218680046</v>
      </c>
      <c r="U40" s="10">
        <f t="shared" si="47"/>
        <v>242076.9580626183</v>
      </c>
      <c r="V40" s="10">
        <f t="shared" si="47"/>
        <v>231945.56036704005</v>
      </c>
      <c r="W40" s="10">
        <f t="shared" si="47"/>
        <v>233203.13543000002</v>
      </c>
      <c r="X40" s="10">
        <f t="shared" si="47"/>
        <v>250772.82609209477</v>
      </c>
      <c r="Y40" s="10">
        <f t="shared" si="47"/>
        <v>246993.92511705993</v>
      </c>
      <c r="Z40" s="10">
        <f t="shared" si="47"/>
        <v>222975.91724400004</v>
      </c>
      <c r="AA40" s="10">
        <f t="shared" si="47"/>
        <v>226739.26528600004</v>
      </c>
      <c r="AB40" s="10">
        <f t="shared" si="47"/>
        <v>236293.70079699997</v>
      </c>
      <c r="AC40" s="10">
        <f>SUM(AC31:AC39)</f>
        <v>242214.323539</v>
      </c>
      <c r="AD40" s="10">
        <f>SUM(AD31:AD39)</f>
        <v>214666.04739499994</v>
      </c>
      <c r="AE40" s="10">
        <f>SUM(AE31:AE39)</f>
        <v>220672.027385</v>
      </c>
      <c r="AF40" s="10">
        <f>SUM(AF31:AF39)</f>
        <v>234544.719429</v>
      </c>
      <c r="AH40" s="10">
        <f t="shared" si="16"/>
        <v>7102.355777270851</v>
      </c>
      <c r="AI40" s="10">
        <f t="shared" si="17"/>
        <v>6847.408449608835</v>
      </c>
      <c r="AJ40" s="10">
        <f t="shared" si="18"/>
        <v>7011.844681078543</v>
      </c>
      <c r="AK40" s="10">
        <f t="shared" si="19"/>
        <v>7389.013878637357</v>
      </c>
      <c r="AL40" s="10">
        <f t="shared" si="20"/>
        <v>7442.349822382285</v>
      </c>
      <c r="AM40" s="10">
        <f t="shared" si="21"/>
        <v>7963.791870497665</v>
      </c>
      <c r="AN40" s="10">
        <f t="shared" si="22"/>
        <v>8370.921836280148</v>
      </c>
      <c r="AO40" s="10">
        <f t="shared" si="23"/>
        <v>9161.424500268839</v>
      </c>
      <c r="AP40" s="10">
        <f t="shared" si="24"/>
        <v>9436.966501958055</v>
      </c>
      <c r="AQ40" s="10">
        <f t="shared" si="25"/>
        <v>9266.44521676824</v>
      </c>
      <c r="AR40" s="10">
        <f t="shared" si="26"/>
        <v>9369.746178304003</v>
      </c>
      <c r="AS40" s="10">
        <f t="shared" si="45"/>
        <v>9319.618125872455</v>
      </c>
      <c r="AT40" s="10">
        <f t="shared" si="45"/>
        <v>9511.62706302086</v>
      </c>
      <c r="AU40" s="10">
        <f t="shared" si="45"/>
        <v>9594.521796843372</v>
      </c>
      <c r="AV40" s="10">
        <f t="shared" si="45"/>
        <v>9517.771303633044</v>
      </c>
      <c r="AW40" s="22"/>
      <c r="AX40" s="22"/>
    </row>
    <row r="42" spans="1:48" ht="15">
      <c r="A42" s="3" t="s">
        <v>32</v>
      </c>
      <c r="B42" s="29" t="s">
        <v>31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6"/>
      <c r="R42" s="29" t="s">
        <v>3</v>
      </c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6"/>
      <c r="AH42" s="30" t="s">
        <v>25</v>
      </c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</row>
    <row r="43" spans="1:48" ht="15">
      <c r="A43" s="3" t="s">
        <v>29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  <c r="K43" s="6" t="s">
        <v>14</v>
      </c>
      <c r="L43" s="6" t="s">
        <v>15</v>
      </c>
      <c r="M43" s="17" t="s">
        <v>33</v>
      </c>
      <c r="N43" s="17" t="str">
        <f>+N30</f>
        <v>2017-T1</v>
      </c>
      <c r="O43" s="17" t="str">
        <f>+O30</f>
        <v>2017-T2</v>
      </c>
      <c r="P43" s="17" t="str">
        <f>+P30</f>
        <v>2017-T3</v>
      </c>
      <c r="R43" s="11" t="s">
        <v>5</v>
      </c>
      <c r="S43" s="11" t="s">
        <v>6</v>
      </c>
      <c r="T43" s="11" t="s">
        <v>7</v>
      </c>
      <c r="U43" s="11" t="s">
        <v>8</v>
      </c>
      <c r="V43" s="11" t="s">
        <v>9</v>
      </c>
      <c r="W43" s="11" t="s">
        <v>10</v>
      </c>
      <c r="X43" s="11" t="s">
        <v>11</v>
      </c>
      <c r="Y43" s="11" t="s">
        <v>12</v>
      </c>
      <c r="Z43" s="11" t="s">
        <v>13</v>
      </c>
      <c r="AA43" s="11" t="s">
        <v>14</v>
      </c>
      <c r="AB43" s="11" t="s">
        <v>15</v>
      </c>
      <c r="AC43" s="12" t="s">
        <v>33</v>
      </c>
      <c r="AD43" s="14" t="str">
        <f>+AD30</f>
        <v>2017-T1</v>
      </c>
      <c r="AE43" s="20" t="str">
        <f>+AE30</f>
        <v>2017-T2</v>
      </c>
      <c r="AF43" s="27" t="str">
        <f>+AF30</f>
        <v>2017-T3</v>
      </c>
      <c r="AH43" s="11" t="s">
        <v>5</v>
      </c>
      <c r="AI43" s="11" t="s">
        <v>6</v>
      </c>
      <c r="AJ43" s="11" t="s">
        <v>7</v>
      </c>
      <c r="AK43" s="11" t="s">
        <v>8</v>
      </c>
      <c r="AL43" s="11" t="s">
        <v>9</v>
      </c>
      <c r="AM43" s="11" t="s">
        <v>10</v>
      </c>
      <c r="AN43" s="11" t="s">
        <v>11</v>
      </c>
      <c r="AO43" s="11" t="s">
        <v>12</v>
      </c>
      <c r="AP43" s="11" t="s">
        <v>13</v>
      </c>
      <c r="AQ43" s="11" t="s">
        <v>14</v>
      </c>
      <c r="AR43" s="11" t="s">
        <v>15</v>
      </c>
      <c r="AS43" s="12" t="s">
        <v>33</v>
      </c>
      <c r="AT43" s="14" t="str">
        <f>+AT30</f>
        <v>2017-T1</v>
      </c>
      <c r="AU43" s="20" t="str">
        <f>+AU30</f>
        <v>2017-T2</v>
      </c>
      <c r="AV43" s="27" t="str">
        <f>+AV30</f>
        <v>2017-T3</v>
      </c>
    </row>
    <row r="44" spans="1:50" ht="15">
      <c r="A44" s="4" t="s">
        <v>16</v>
      </c>
      <c r="B44" s="8">
        <v>55252.743859999995</v>
      </c>
      <c r="C44" s="8">
        <v>21591.397600000004</v>
      </c>
      <c r="D44" s="8">
        <v>26601.069399999993</v>
      </c>
      <c r="E44" s="8">
        <v>36065.75383999999</v>
      </c>
      <c r="F44" s="8">
        <v>21762</v>
      </c>
      <c r="G44" s="8">
        <v>19459</v>
      </c>
      <c r="H44" s="8">
        <v>32117.946669999998</v>
      </c>
      <c r="I44" s="8">
        <v>44371</v>
      </c>
      <c r="J44" s="8">
        <v>30527.930379999998</v>
      </c>
      <c r="K44" s="8">
        <v>28143.22122</v>
      </c>
      <c r="L44" s="8">
        <v>31037</v>
      </c>
      <c r="M44" s="8">
        <v>13253</v>
      </c>
      <c r="N44" s="8">
        <v>12165.50439</v>
      </c>
      <c r="O44" s="8">
        <v>12070.69709</v>
      </c>
      <c r="P44" s="8">
        <v>13849</v>
      </c>
      <c r="R44" s="8">
        <f>R19</f>
        <v>6556.707589</v>
      </c>
      <c r="S44" s="8">
        <f aca="true" t="shared" si="48" ref="S44:AA44">S19</f>
        <v>6516.431656999999</v>
      </c>
      <c r="T44" s="8">
        <f t="shared" si="48"/>
        <v>7009.841952000001</v>
      </c>
      <c r="U44" s="8">
        <f t="shared" si="48"/>
        <v>7745.782451999998</v>
      </c>
      <c r="V44" s="8">
        <f t="shared" si="48"/>
        <v>6933.286055940066</v>
      </c>
      <c r="W44" s="8">
        <f t="shared" si="48"/>
        <v>6607.252410000002</v>
      </c>
      <c r="X44" s="8">
        <f t="shared" si="48"/>
        <v>6170.9105949999985</v>
      </c>
      <c r="Y44" s="8">
        <f t="shared" si="48"/>
        <v>5682.642000059933</v>
      </c>
      <c r="Z44" s="8">
        <f t="shared" si="48"/>
        <v>5910.530498</v>
      </c>
      <c r="AA44" s="8">
        <f t="shared" si="48"/>
        <v>5562.771076</v>
      </c>
      <c r="AB44" s="8">
        <f aca="true" t="shared" si="49" ref="AB44:AC48">AB19</f>
        <v>4312.982151</v>
      </c>
      <c r="AC44" s="8">
        <f t="shared" si="49"/>
        <v>2224.204198</v>
      </c>
      <c r="AD44" s="18">
        <f aca="true" t="shared" si="50" ref="AD44:AE51">AD19</f>
        <v>2042.653784</v>
      </c>
      <c r="AE44" s="18">
        <f t="shared" si="50"/>
        <v>2012.007629</v>
      </c>
      <c r="AF44" s="18">
        <f aca="true" t="shared" si="51" ref="AF44:AF51">AF19</f>
        <v>2438</v>
      </c>
      <c r="AH44" s="8">
        <f aca="true" t="shared" si="52" ref="AH44:AV49">B44/R44*1000</f>
        <v>8426.903763818284</v>
      </c>
      <c r="AI44" s="8">
        <f t="shared" si="52"/>
        <v>3313.377433615277</v>
      </c>
      <c r="AJ44" s="8">
        <f t="shared" si="52"/>
        <v>3794.8172843483803</v>
      </c>
      <c r="AK44" s="8">
        <f t="shared" si="52"/>
        <v>4656.179548482883</v>
      </c>
      <c r="AL44" s="8">
        <f t="shared" si="52"/>
        <v>3138.7714028264404</v>
      </c>
      <c r="AM44" s="8">
        <f t="shared" si="52"/>
        <v>2945.0971133703056</v>
      </c>
      <c r="AN44" s="8">
        <f t="shared" si="52"/>
        <v>5204.7337545327055</v>
      </c>
      <c r="AO44" s="8">
        <f t="shared" si="52"/>
        <v>7808.163878620549</v>
      </c>
      <c r="AP44" s="8">
        <f t="shared" si="52"/>
        <v>5165.006828123129</v>
      </c>
      <c r="AQ44" s="8">
        <f t="shared" si="52"/>
        <v>5059.208950988656</v>
      </c>
      <c r="AR44" s="8">
        <f t="shared" si="52"/>
        <v>7196.180951688802</v>
      </c>
      <c r="AS44" s="8">
        <f t="shared" si="52"/>
        <v>5958.535647004475</v>
      </c>
      <c r="AT44" s="8">
        <f t="shared" si="52"/>
        <v>5955.734880424552</v>
      </c>
      <c r="AU44" s="8">
        <f t="shared" si="52"/>
        <v>5999.329682462153</v>
      </c>
      <c r="AV44" s="8">
        <f t="shared" si="52"/>
        <v>5680.475799835931</v>
      </c>
      <c r="AW44" s="22"/>
      <c r="AX44" s="22"/>
    </row>
    <row r="45" spans="1:50" ht="15">
      <c r="A45" s="4" t="s">
        <v>17</v>
      </c>
      <c r="B45" s="8">
        <v>64389.21819</v>
      </c>
      <c r="C45" s="8">
        <v>65546.51997000001</v>
      </c>
      <c r="D45" s="8">
        <v>68927.09785999998</v>
      </c>
      <c r="E45" s="8">
        <v>71566.40295000002</v>
      </c>
      <c r="F45" s="8">
        <v>66768</v>
      </c>
      <c r="G45" s="8">
        <v>70614.99972</v>
      </c>
      <c r="H45" s="8">
        <v>72207.87844</v>
      </c>
      <c r="I45" s="8">
        <v>74502</v>
      </c>
      <c r="J45" s="8">
        <v>69019.72432</v>
      </c>
      <c r="K45" s="8">
        <v>69081.19090999999</v>
      </c>
      <c r="L45" s="8">
        <v>75083</v>
      </c>
      <c r="M45" s="8">
        <v>76193</v>
      </c>
      <c r="N45" s="8">
        <v>68128.33476</v>
      </c>
      <c r="O45" s="8">
        <v>73159.54961</v>
      </c>
      <c r="P45" s="8">
        <v>79588</v>
      </c>
      <c r="R45" s="8">
        <f>R20</f>
        <v>24915.527369</v>
      </c>
      <c r="S45" s="8">
        <f aca="true" t="shared" si="53" ref="S45:AA45">S20</f>
        <v>25526.576884</v>
      </c>
      <c r="T45" s="8">
        <f t="shared" si="53"/>
        <v>26670.942197000004</v>
      </c>
      <c r="U45" s="8">
        <f t="shared" si="53"/>
        <v>28031.990373</v>
      </c>
      <c r="V45" s="8">
        <f t="shared" si="53"/>
        <v>25773.40801</v>
      </c>
      <c r="W45" s="8">
        <f t="shared" si="53"/>
        <v>28068.36726</v>
      </c>
      <c r="X45" s="8">
        <f t="shared" si="53"/>
        <v>28595.378933999986</v>
      </c>
      <c r="Y45" s="8">
        <f t="shared" si="53"/>
        <v>29297.809095000008</v>
      </c>
      <c r="Z45" s="8">
        <f t="shared" si="53"/>
        <v>25791.573689000004</v>
      </c>
      <c r="AA45" s="8">
        <f t="shared" si="53"/>
        <v>25755.749023000004</v>
      </c>
      <c r="AB45" s="8">
        <f t="shared" si="49"/>
        <v>28517.821304</v>
      </c>
      <c r="AC45" s="8">
        <f t="shared" si="49"/>
        <v>28402.410919</v>
      </c>
      <c r="AD45" s="18">
        <f t="shared" si="50"/>
        <v>25898.317554</v>
      </c>
      <c r="AE45" s="18">
        <f t="shared" si="50"/>
        <v>28320.757363000004</v>
      </c>
      <c r="AF45" s="18">
        <f t="shared" si="51"/>
        <v>31125</v>
      </c>
      <c r="AH45" s="8">
        <f t="shared" si="52"/>
        <v>2584.300835233908</v>
      </c>
      <c r="AI45" s="8">
        <f t="shared" si="52"/>
        <v>2567.775548905832</v>
      </c>
      <c r="AJ45" s="8">
        <f t="shared" si="52"/>
        <v>2584.351814453448</v>
      </c>
      <c r="AK45" s="8">
        <f t="shared" si="52"/>
        <v>2553.0260961751655</v>
      </c>
      <c r="AL45" s="8">
        <f t="shared" si="52"/>
        <v>2590.5770775092774</v>
      </c>
      <c r="AM45" s="8">
        <f t="shared" si="52"/>
        <v>2515.821425089904</v>
      </c>
      <c r="AN45" s="8">
        <f t="shared" si="52"/>
        <v>2525.158998824969</v>
      </c>
      <c r="AO45" s="8">
        <f t="shared" si="52"/>
        <v>2542.9205220916874</v>
      </c>
      <c r="AP45" s="8">
        <f t="shared" si="52"/>
        <v>2676.0571166480086</v>
      </c>
      <c r="AQ45" s="8">
        <f t="shared" si="52"/>
        <v>2682.1658670578813</v>
      </c>
      <c r="AR45" s="8">
        <f t="shared" si="52"/>
        <v>2632.8448866978706</v>
      </c>
      <c r="AS45" s="8">
        <f t="shared" si="52"/>
        <v>2682.6243806306643</v>
      </c>
      <c r="AT45" s="8">
        <f t="shared" si="52"/>
        <v>2630.6085180223436</v>
      </c>
      <c r="AU45" s="8">
        <f t="shared" si="52"/>
        <v>2583.248345808018</v>
      </c>
      <c r="AV45" s="8">
        <f t="shared" si="52"/>
        <v>2557.0441767068273</v>
      </c>
      <c r="AW45" s="22"/>
      <c r="AX45" s="22"/>
    </row>
    <row r="46" spans="1:50" ht="15">
      <c r="A46" s="4" t="s">
        <v>18</v>
      </c>
      <c r="B46" s="8">
        <v>35266.706470000005</v>
      </c>
      <c r="C46" s="8">
        <v>36336.564809999996</v>
      </c>
      <c r="D46" s="8">
        <v>46786.59122</v>
      </c>
      <c r="E46" s="8">
        <v>53084.876979999986</v>
      </c>
      <c r="F46" s="8">
        <v>38227</v>
      </c>
      <c r="G46" s="8">
        <v>36780.44274</v>
      </c>
      <c r="H46" s="8">
        <v>42898.86694000001</v>
      </c>
      <c r="I46" s="8">
        <v>52076</v>
      </c>
      <c r="J46" s="8">
        <v>33485.29722</v>
      </c>
      <c r="K46" s="8">
        <v>39823.81532</v>
      </c>
      <c r="L46" s="8">
        <v>50342</v>
      </c>
      <c r="M46" s="8">
        <v>50658</v>
      </c>
      <c r="N46" s="8">
        <v>34883.66933</v>
      </c>
      <c r="O46" s="8">
        <v>39497.93614</v>
      </c>
      <c r="P46" s="8">
        <v>51684</v>
      </c>
      <c r="R46" s="8">
        <f>R21</f>
        <v>7589.125631</v>
      </c>
      <c r="S46" s="8">
        <f aca="true" t="shared" si="54" ref="S46:AA46">S21</f>
        <v>7791.3162870000015</v>
      </c>
      <c r="T46" s="8">
        <f t="shared" si="54"/>
        <v>9722.343088999996</v>
      </c>
      <c r="U46" s="8">
        <f t="shared" si="54"/>
        <v>12108.976100000007</v>
      </c>
      <c r="V46" s="8">
        <f t="shared" si="54"/>
        <v>8260.109744</v>
      </c>
      <c r="W46" s="8">
        <f t="shared" si="54"/>
        <v>8119.2982280000015</v>
      </c>
      <c r="X46" s="8">
        <f t="shared" si="54"/>
        <v>9779.892967000003</v>
      </c>
      <c r="Y46" s="8">
        <f t="shared" si="54"/>
        <v>12338.492934999998</v>
      </c>
      <c r="Z46" s="8">
        <f t="shared" si="54"/>
        <v>7441.504462000001</v>
      </c>
      <c r="AA46" s="8">
        <f t="shared" si="54"/>
        <v>8438.065677</v>
      </c>
      <c r="AB46" s="8">
        <f t="shared" si="49"/>
        <v>10604.468022</v>
      </c>
      <c r="AC46" s="8">
        <f t="shared" si="49"/>
        <v>11910.627907999999</v>
      </c>
      <c r="AD46" s="18">
        <f t="shared" si="50"/>
        <v>7638.125987</v>
      </c>
      <c r="AE46" s="18">
        <f t="shared" si="50"/>
        <v>8503.239281</v>
      </c>
      <c r="AF46" s="18">
        <f t="shared" si="51"/>
        <v>11189</v>
      </c>
      <c r="AH46" s="8">
        <f t="shared" si="52"/>
        <v>4647.005226259906</v>
      </c>
      <c r="AI46" s="8">
        <f t="shared" si="52"/>
        <v>4663.726060079018</v>
      </c>
      <c r="AJ46" s="8">
        <f t="shared" si="52"/>
        <v>4812.2752706531255</v>
      </c>
      <c r="AK46" s="8">
        <f t="shared" si="52"/>
        <v>4383.927802120276</v>
      </c>
      <c r="AL46" s="8">
        <f t="shared" si="52"/>
        <v>4627.904614435351</v>
      </c>
      <c r="AM46" s="8">
        <f t="shared" si="52"/>
        <v>4530.0026809164265</v>
      </c>
      <c r="AN46" s="8">
        <f t="shared" si="52"/>
        <v>4386.4352181309505</v>
      </c>
      <c r="AO46" s="8">
        <f t="shared" si="52"/>
        <v>4220.612701594906</v>
      </c>
      <c r="AP46" s="8">
        <f t="shared" si="52"/>
        <v>4499.80207510356</v>
      </c>
      <c r="AQ46" s="8">
        <f t="shared" si="52"/>
        <v>4719.543180204142</v>
      </c>
      <c r="AR46" s="8">
        <f t="shared" si="52"/>
        <v>4747.244264923109</v>
      </c>
      <c r="AS46" s="8">
        <f t="shared" si="52"/>
        <v>4253.176271754287</v>
      </c>
      <c r="AT46" s="8">
        <f t="shared" si="52"/>
        <v>4567.045554023537</v>
      </c>
      <c r="AU46" s="8">
        <f t="shared" si="52"/>
        <v>4645.045827212679</v>
      </c>
      <c r="AV46" s="8">
        <f t="shared" si="52"/>
        <v>4619.179551345071</v>
      </c>
      <c r="AW46" s="22"/>
      <c r="AX46" s="22"/>
    </row>
    <row r="47" spans="1:50" ht="15">
      <c r="A47" s="4" t="s">
        <v>40</v>
      </c>
      <c r="B47" s="8">
        <v>30894.829299999998</v>
      </c>
      <c r="C47" s="8">
        <v>34686.18044</v>
      </c>
      <c r="D47" s="8">
        <v>32230.352369999993</v>
      </c>
      <c r="E47" s="8">
        <v>37140.68670000002</v>
      </c>
      <c r="F47" s="8">
        <v>33088</v>
      </c>
      <c r="G47" s="8">
        <v>34123.599010000005</v>
      </c>
      <c r="H47" s="8">
        <v>30825.921220000004</v>
      </c>
      <c r="I47" s="8">
        <v>33568</v>
      </c>
      <c r="J47" s="8">
        <v>34757.93881</v>
      </c>
      <c r="K47" s="8">
        <v>29458.926740000003</v>
      </c>
      <c r="L47" s="8">
        <v>28085</v>
      </c>
      <c r="M47" s="8">
        <v>34128</v>
      </c>
      <c r="N47" s="8">
        <v>35824.60823</v>
      </c>
      <c r="O47" s="8">
        <v>36627.56375</v>
      </c>
      <c r="P47" s="8">
        <v>35183</v>
      </c>
      <c r="R47" s="8">
        <f>R22</f>
        <v>2303.838597</v>
      </c>
      <c r="S47" s="8">
        <f aca="true" t="shared" si="55" ref="S47:AA47">S22</f>
        <v>2437.963143</v>
      </c>
      <c r="T47" s="8">
        <f t="shared" si="55"/>
        <v>2512.118445000001</v>
      </c>
      <c r="U47" s="8">
        <f t="shared" si="55"/>
        <v>2755.6355090000015</v>
      </c>
      <c r="V47" s="8">
        <f t="shared" si="55"/>
        <v>2318.716475</v>
      </c>
      <c r="W47" s="8">
        <f t="shared" si="55"/>
        <v>2500.0427059999993</v>
      </c>
      <c r="X47" s="8">
        <f t="shared" si="55"/>
        <v>2152.8338750000003</v>
      </c>
      <c r="Y47" s="8">
        <f t="shared" si="55"/>
        <v>2785.5520350000006</v>
      </c>
      <c r="Z47" s="8">
        <f t="shared" si="55"/>
        <v>2945.203474</v>
      </c>
      <c r="AA47" s="8">
        <f t="shared" si="55"/>
        <v>2626.85531</v>
      </c>
      <c r="AB47" s="8">
        <f t="shared" si="49"/>
        <v>2729.2038549999997</v>
      </c>
      <c r="AC47" s="8">
        <f t="shared" si="49"/>
        <v>3186.302135</v>
      </c>
      <c r="AD47" s="18">
        <f t="shared" si="50"/>
        <v>3570.881271</v>
      </c>
      <c r="AE47" s="18">
        <f t="shared" si="50"/>
        <v>3940.2273090000003</v>
      </c>
      <c r="AF47" s="18">
        <f t="shared" si="51"/>
        <v>3562</v>
      </c>
      <c r="AH47" s="8">
        <f t="shared" si="52"/>
        <v>13410.15353255669</v>
      </c>
      <c r="AI47" s="8">
        <f t="shared" si="52"/>
        <v>14227.524538093478</v>
      </c>
      <c r="AJ47" s="8">
        <f t="shared" si="52"/>
        <v>12829.949333857934</v>
      </c>
      <c r="AK47" s="8">
        <f t="shared" si="52"/>
        <v>13478.083940599998</v>
      </c>
      <c r="AL47" s="8">
        <f t="shared" si="52"/>
        <v>14269.963730688547</v>
      </c>
      <c r="AM47" s="8">
        <f t="shared" si="52"/>
        <v>13649.206442795867</v>
      </c>
      <c r="AN47" s="8">
        <f t="shared" si="52"/>
        <v>14318.76447967914</v>
      </c>
      <c r="AO47" s="8">
        <f t="shared" si="52"/>
        <v>12050.753164264617</v>
      </c>
      <c r="AP47" s="8">
        <f t="shared" si="52"/>
        <v>11801.540748148662</v>
      </c>
      <c r="AQ47" s="8">
        <f t="shared" si="52"/>
        <v>11214.522028622887</v>
      </c>
      <c r="AR47" s="8">
        <f t="shared" si="52"/>
        <v>10290.546801239221</v>
      </c>
      <c r="AS47" s="8">
        <f t="shared" si="52"/>
        <v>10710.848674744399</v>
      </c>
      <c r="AT47" s="8">
        <f t="shared" si="52"/>
        <v>10032.427714956642</v>
      </c>
      <c r="AU47" s="8">
        <f t="shared" si="52"/>
        <v>9295.799677936804</v>
      </c>
      <c r="AV47" s="8">
        <f t="shared" si="52"/>
        <v>9877.316114542393</v>
      </c>
      <c r="AW47" s="22"/>
      <c r="AX47" s="22"/>
    </row>
    <row r="48" spans="1:50" ht="15">
      <c r="A48" s="4" t="s">
        <v>24</v>
      </c>
      <c r="B48" s="8">
        <v>80508.78745999999</v>
      </c>
      <c r="C48" s="8">
        <v>101197.16497999997</v>
      </c>
      <c r="D48" s="8">
        <v>102784.63312999997</v>
      </c>
      <c r="E48" s="8">
        <v>85650.89020000002</v>
      </c>
      <c r="F48" s="8">
        <v>84072</v>
      </c>
      <c r="G48" s="8">
        <v>90805</v>
      </c>
      <c r="H48" s="8">
        <v>80577</v>
      </c>
      <c r="I48" s="8">
        <v>72034</v>
      </c>
      <c r="J48" s="8">
        <v>75362.72073</v>
      </c>
      <c r="K48" s="8">
        <v>83767.15025</v>
      </c>
      <c r="L48" s="8">
        <v>82538</v>
      </c>
      <c r="M48" s="8">
        <v>80157</v>
      </c>
      <c r="N48" s="8">
        <v>79775.28074</v>
      </c>
      <c r="O48" s="8">
        <v>88785.1239</v>
      </c>
      <c r="P48" s="8">
        <v>82161</v>
      </c>
      <c r="R48" s="8">
        <f aca="true" t="shared" si="56" ref="R48:AA48">R23</f>
        <v>35220.43294811128</v>
      </c>
      <c r="S48" s="8">
        <f t="shared" si="56"/>
        <v>37910.60103005299</v>
      </c>
      <c r="T48" s="8">
        <f t="shared" si="56"/>
        <v>37408.601504209</v>
      </c>
      <c r="U48" s="8">
        <f t="shared" si="56"/>
        <v>38170.26248616801</v>
      </c>
      <c r="V48" s="8">
        <f t="shared" si="56"/>
        <v>36435.862966</v>
      </c>
      <c r="W48" s="8">
        <f t="shared" si="56"/>
        <v>36173.871439999995</v>
      </c>
      <c r="X48" s="8">
        <f t="shared" si="56"/>
        <v>37337.55893809482</v>
      </c>
      <c r="Y48" s="8">
        <f t="shared" si="56"/>
        <v>33904.387372000005</v>
      </c>
      <c r="Z48" s="8">
        <f t="shared" si="56"/>
        <v>32334.975698000002</v>
      </c>
      <c r="AA48" s="8">
        <f t="shared" si="56"/>
        <v>34632.06859</v>
      </c>
      <c r="AB48" s="8">
        <f t="shared" si="49"/>
        <v>33890.400926</v>
      </c>
      <c r="AC48" s="8">
        <f t="shared" si="49"/>
        <v>41377.934945</v>
      </c>
      <c r="AD48" s="18">
        <f t="shared" si="50"/>
        <v>31823.137834</v>
      </c>
      <c r="AE48" s="18">
        <f t="shared" si="50"/>
        <v>34411.784695</v>
      </c>
      <c r="AF48" s="18">
        <f t="shared" si="51"/>
        <v>31423</v>
      </c>
      <c r="AH48" s="8">
        <f t="shared" si="52"/>
        <v>2285.8545656894694</v>
      </c>
      <c r="AI48" s="8">
        <f t="shared" si="52"/>
        <v>2669.3632448553803</v>
      </c>
      <c r="AJ48" s="8">
        <f t="shared" si="52"/>
        <v>2747.620306480456</v>
      </c>
      <c r="AK48" s="8">
        <f t="shared" si="52"/>
        <v>2243.916720013069</v>
      </c>
      <c r="AL48" s="8">
        <f t="shared" si="52"/>
        <v>2307.396975294684</v>
      </c>
      <c r="AM48" s="8">
        <f t="shared" si="52"/>
        <v>2510.2372620142205</v>
      </c>
      <c r="AN48" s="8">
        <f t="shared" si="52"/>
        <v>2158.068237229852</v>
      </c>
      <c r="AO48" s="8">
        <f t="shared" si="52"/>
        <v>2124.6217844800053</v>
      </c>
      <c r="AP48" s="8">
        <f t="shared" si="52"/>
        <v>2330.6874090108367</v>
      </c>
      <c r="AQ48" s="8">
        <f t="shared" si="52"/>
        <v>2418.774091773072</v>
      </c>
      <c r="AR48" s="8">
        <f t="shared" si="52"/>
        <v>2435.438877817423</v>
      </c>
      <c r="AS48" s="8">
        <f t="shared" si="52"/>
        <v>1937.1918899902944</v>
      </c>
      <c r="AT48" s="8">
        <f t="shared" si="52"/>
        <v>2506.8326434726273</v>
      </c>
      <c r="AU48" s="8">
        <f t="shared" si="52"/>
        <v>2580.0790248725575</v>
      </c>
      <c r="AV48" s="8">
        <f t="shared" si="52"/>
        <v>2614.677147312478</v>
      </c>
      <c r="AW48" s="22"/>
      <c r="AX48" s="22"/>
    </row>
    <row r="49" spans="1:50" ht="15">
      <c r="A49" s="4" t="s">
        <v>41</v>
      </c>
      <c r="B49" s="8">
        <v>14431.412379999998</v>
      </c>
      <c r="C49" s="8">
        <v>14107.95504</v>
      </c>
      <c r="D49" s="8">
        <v>14525.944100000004</v>
      </c>
      <c r="E49" s="8">
        <v>14584.54851</v>
      </c>
      <c r="F49" s="8">
        <v>15662</v>
      </c>
      <c r="G49" s="8">
        <v>17189.458950000004</v>
      </c>
      <c r="H49" s="8">
        <v>16829.2391</v>
      </c>
      <c r="I49" s="8">
        <v>15871</v>
      </c>
      <c r="J49" s="8">
        <v>17464.716229999998</v>
      </c>
      <c r="K49" s="8">
        <v>17474.692469999995</v>
      </c>
      <c r="L49" s="8">
        <v>17685</v>
      </c>
      <c r="M49" s="8">
        <v>16521</v>
      </c>
      <c r="N49" s="8">
        <v>17775.15</v>
      </c>
      <c r="O49" s="8">
        <v>17568.79884</v>
      </c>
      <c r="P49" s="8">
        <v>18463</v>
      </c>
      <c r="R49" s="8">
        <f aca="true" t="shared" si="57" ref="R49:AC49">R24</f>
        <v>2523.74456821882</v>
      </c>
      <c r="S49" s="8">
        <f t="shared" si="57"/>
        <v>2652.735532718778</v>
      </c>
      <c r="T49" s="8">
        <f t="shared" si="57"/>
        <v>2567.1305315914224</v>
      </c>
      <c r="U49" s="8">
        <f t="shared" si="57"/>
        <v>2279.988812450287</v>
      </c>
      <c r="V49" s="8">
        <f t="shared" si="57"/>
        <v>2372.5050861</v>
      </c>
      <c r="W49" s="8">
        <f t="shared" si="57"/>
        <v>2576.1239780000005</v>
      </c>
      <c r="X49" s="8">
        <f t="shared" si="57"/>
        <v>2755.7598989999997</v>
      </c>
      <c r="Y49" s="8">
        <f t="shared" si="57"/>
        <v>2493.592786000001</v>
      </c>
      <c r="Z49" s="8">
        <f t="shared" si="57"/>
        <v>2643.966397</v>
      </c>
      <c r="AA49" s="8">
        <f t="shared" si="57"/>
        <v>2776.24817</v>
      </c>
      <c r="AB49" s="8">
        <f t="shared" si="57"/>
        <v>2804.3061049999997</v>
      </c>
      <c r="AC49" s="8">
        <f t="shared" si="57"/>
        <v>2390.285142</v>
      </c>
      <c r="AD49" s="18">
        <f t="shared" si="50"/>
        <v>2521.958427</v>
      </c>
      <c r="AE49" s="18">
        <f t="shared" si="50"/>
        <v>2706.696116</v>
      </c>
      <c r="AF49" s="18">
        <f t="shared" si="51"/>
        <v>3010</v>
      </c>
      <c r="AH49" s="8">
        <f t="shared" si="52"/>
        <v>5718.253963468751</v>
      </c>
      <c r="AI49" s="8">
        <f t="shared" si="52"/>
        <v>5318.266697148213</v>
      </c>
      <c r="AJ49" s="8">
        <f t="shared" si="52"/>
        <v>5658.436110373805</v>
      </c>
      <c r="AK49" s="8">
        <f t="shared" si="52"/>
        <v>6396.763190397455</v>
      </c>
      <c r="AL49" s="8">
        <f t="shared" si="52"/>
        <v>6601.461085061655</v>
      </c>
      <c r="AM49" s="8">
        <f t="shared" si="52"/>
        <v>6672.605471164168</v>
      </c>
      <c r="AN49" s="8">
        <f t="shared" si="52"/>
        <v>6106.932286120766</v>
      </c>
      <c r="AO49" s="8">
        <f t="shared" si="52"/>
        <v>6364.712028806773</v>
      </c>
      <c r="AP49" s="8">
        <f t="shared" si="52"/>
        <v>6605.498560729248</v>
      </c>
      <c r="AQ49" s="8">
        <f t="shared" si="52"/>
        <v>6294.355331353535</v>
      </c>
      <c r="AR49" s="8">
        <f t="shared" si="52"/>
        <v>6306.372891485754</v>
      </c>
      <c r="AS49" s="8">
        <f t="shared" si="52"/>
        <v>6911.727688762916</v>
      </c>
      <c r="AT49" s="8">
        <f t="shared" si="52"/>
        <v>7048.153454751616</v>
      </c>
      <c r="AU49" s="8">
        <f t="shared" si="52"/>
        <v>6490.864909491006</v>
      </c>
      <c r="AV49" s="8">
        <f t="shared" si="52"/>
        <v>6133.887043189369</v>
      </c>
      <c r="AW49" s="22"/>
      <c r="AX49" s="22"/>
    </row>
    <row r="50" spans="1:50" ht="15">
      <c r="A50" s="4" t="s">
        <v>37</v>
      </c>
      <c r="B50" s="8">
        <v>0</v>
      </c>
      <c r="C50" s="8">
        <v>0</v>
      </c>
      <c r="D50" s="8">
        <v>0</v>
      </c>
      <c r="E50" s="8">
        <v>0</v>
      </c>
      <c r="F50" s="8">
        <v>151</v>
      </c>
      <c r="G50" s="8">
        <v>0</v>
      </c>
      <c r="H50" s="8">
        <v>0</v>
      </c>
      <c r="I50" s="8">
        <v>0</v>
      </c>
      <c r="J50" s="8">
        <v>41.74786</v>
      </c>
      <c r="K50" s="8">
        <v>38.58158</v>
      </c>
      <c r="L50" s="8">
        <v>55</v>
      </c>
      <c r="M50" s="8">
        <v>22</v>
      </c>
      <c r="N50" s="8">
        <v>31.10066</v>
      </c>
      <c r="O50" s="8">
        <v>49.13107</v>
      </c>
      <c r="P50" s="8">
        <v>62</v>
      </c>
      <c r="R50" s="8">
        <f aca="true" t="shared" si="58" ref="R50:U51">R25</f>
        <v>0</v>
      </c>
      <c r="S50" s="8">
        <f t="shared" si="58"/>
        <v>0</v>
      </c>
      <c r="T50" s="8">
        <f t="shared" si="58"/>
        <v>0</v>
      </c>
      <c r="U50" s="8">
        <f t="shared" si="58"/>
        <v>0</v>
      </c>
      <c r="V50" s="8">
        <v>56</v>
      </c>
      <c r="W50" s="8">
        <v>0</v>
      </c>
      <c r="X50" s="8">
        <v>0</v>
      </c>
      <c r="Y50" s="8">
        <v>0</v>
      </c>
      <c r="Z50" s="8">
        <f aca="true" t="shared" si="59" ref="Z50:AC51">Z25</f>
        <v>15.3572</v>
      </c>
      <c r="AA50" s="8">
        <f t="shared" si="59"/>
        <v>14.3756</v>
      </c>
      <c r="AB50" s="8">
        <f t="shared" si="59"/>
        <v>19.889</v>
      </c>
      <c r="AC50" s="8">
        <f t="shared" si="59"/>
        <v>8.6552</v>
      </c>
      <c r="AD50" s="18">
        <f t="shared" si="50"/>
        <v>11.151900000000001</v>
      </c>
      <c r="AE50" s="18">
        <f t="shared" si="50"/>
        <v>30.356775</v>
      </c>
      <c r="AF50" s="18">
        <f t="shared" si="51"/>
        <v>38</v>
      </c>
      <c r="AH50" s="8"/>
      <c r="AI50" s="8"/>
      <c r="AJ50" s="8"/>
      <c r="AK50" s="8"/>
      <c r="AL50" s="8">
        <f>F50/V50*1000</f>
        <v>2696.4285714285716</v>
      </c>
      <c r="AM50" s="8"/>
      <c r="AN50" s="8"/>
      <c r="AO50" s="8"/>
      <c r="AP50" s="8">
        <f aca="true" t="shared" si="60" ref="AP50:AV52">J50/Z50*1000</f>
        <v>2718.4551871434896</v>
      </c>
      <c r="AQ50" s="8">
        <f t="shared" si="60"/>
        <v>2683.823979520855</v>
      </c>
      <c r="AR50" s="8">
        <f t="shared" si="60"/>
        <v>2765.3476796219015</v>
      </c>
      <c r="AS50" s="8">
        <f t="shared" si="60"/>
        <v>2541.8245678898234</v>
      </c>
      <c r="AT50" s="8">
        <f t="shared" si="60"/>
        <v>2788.8216357750694</v>
      </c>
      <c r="AU50" s="8">
        <f t="shared" si="60"/>
        <v>1618.4548589235847</v>
      </c>
      <c r="AV50" s="8">
        <f t="shared" si="60"/>
        <v>1631.578947368421</v>
      </c>
      <c r="AW50" s="22"/>
      <c r="AX50" s="22"/>
    </row>
    <row r="51" spans="1:50" ht="15.75" thickBot="1">
      <c r="A51" s="7" t="s">
        <v>21</v>
      </c>
      <c r="B51" s="9">
        <v>92.93402</v>
      </c>
      <c r="C51" s="9">
        <v>92.09054999999998</v>
      </c>
      <c r="D51" s="9">
        <v>92.96660714800001</v>
      </c>
      <c r="E51" s="9">
        <v>116.40301583400006</v>
      </c>
      <c r="F51" s="9">
        <v>95</v>
      </c>
      <c r="G51" s="9">
        <v>118.14131</v>
      </c>
      <c r="H51" s="9">
        <v>1061.3588200000002</v>
      </c>
      <c r="I51" s="9">
        <v>205</v>
      </c>
      <c r="J51" s="9">
        <v>985.97271</v>
      </c>
      <c r="K51" s="9">
        <v>955.4461</v>
      </c>
      <c r="L51" s="9">
        <v>298</v>
      </c>
      <c r="M51" s="9">
        <v>284</v>
      </c>
      <c r="N51" s="9">
        <v>121.37569</v>
      </c>
      <c r="O51" s="9">
        <v>112.69664</v>
      </c>
      <c r="P51" s="9">
        <v>94.87906000000001</v>
      </c>
      <c r="R51" s="9">
        <f t="shared" si="58"/>
        <v>112.358599</v>
      </c>
      <c r="S51" s="9">
        <f t="shared" si="58"/>
        <v>99.52732800000001</v>
      </c>
      <c r="T51" s="9">
        <f t="shared" si="58"/>
        <v>89.900855</v>
      </c>
      <c r="U51" s="9">
        <f t="shared" si="58"/>
        <v>109.47150300000004</v>
      </c>
      <c r="V51" s="9">
        <v>96</v>
      </c>
      <c r="W51" s="9">
        <v>89.14905</v>
      </c>
      <c r="X51" s="9">
        <v>2089.1733530000006</v>
      </c>
      <c r="Y51" s="9">
        <v>206.83536300000014</v>
      </c>
      <c r="Z51" s="9">
        <f t="shared" si="59"/>
        <v>282.4588</v>
      </c>
      <c r="AA51" s="9">
        <f t="shared" si="59"/>
        <v>237.0417</v>
      </c>
      <c r="AB51" s="9">
        <f t="shared" si="59"/>
        <v>123.44800000000001</v>
      </c>
      <c r="AC51" s="9">
        <f t="shared" si="59"/>
        <v>210.41228999999998</v>
      </c>
      <c r="AD51" s="19">
        <f t="shared" si="50"/>
        <v>126.6124</v>
      </c>
      <c r="AE51" s="19">
        <f t="shared" si="50"/>
        <v>105.9662</v>
      </c>
      <c r="AF51" s="19">
        <f t="shared" si="51"/>
        <v>121.12052799999947</v>
      </c>
      <c r="AH51" s="9">
        <f aca="true" t="shared" si="61" ref="AH51:AK52">B51/R51*1000</f>
        <v>827.1197827947285</v>
      </c>
      <c r="AI51" s="9">
        <f t="shared" si="61"/>
        <v>925.2790349199364</v>
      </c>
      <c r="AJ51" s="9">
        <f t="shared" si="61"/>
        <v>1034.1014793240843</v>
      </c>
      <c r="AK51" s="9">
        <f t="shared" si="61"/>
        <v>1063.3179653521338</v>
      </c>
      <c r="AL51" s="9">
        <f>F51/V51*1000</f>
        <v>989.5833333333334</v>
      </c>
      <c r="AM51" s="9">
        <f aca="true" t="shared" si="62" ref="AM51:AO52">G51/W51*1000</f>
        <v>1325.2110931075542</v>
      </c>
      <c r="AN51" s="9">
        <f t="shared" si="62"/>
        <v>508.02812436599163</v>
      </c>
      <c r="AO51" s="9">
        <f t="shared" si="62"/>
        <v>991.1264545221885</v>
      </c>
      <c r="AP51" s="9">
        <f t="shared" si="60"/>
        <v>3490.6779679018673</v>
      </c>
      <c r="AQ51" s="9">
        <f t="shared" si="60"/>
        <v>4030.708942772517</v>
      </c>
      <c r="AR51" s="9">
        <f t="shared" si="60"/>
        <v>2413.9718747974857</v>
      </c>
      <c r="AS51" s="9">
        <f t="shared" si="60"/>
        <v>1349.7310447027596</v>
      </c>
      <c r="AT51" s="9">
        <f t="shared" si="60"/>
        <v>958.6398330653238</v>
      </c>
      <c r="AU51" s="9">
        <f t="shared" si="60"/>
        <v>1063.5149698677503</v>
      </c>
      <c r="AV51" s="9">
        <f t="shared" si="60"/>
        <v>783.3441743252673</v>
      </c>
      <c r="AW51" s="22"/>
      <c r="AX51" s="22"/>
    </row>
    <row r="52" spans="1:50" ht="15.75" thickTop="1">
      <c r="A52" s="5" t="s">
        <v>22</v>
      </c>
      <c r="B52" s="10">
        <f aca="true" t="shared" si="63" ref="B52:N52">SUM(B44:B51)</f>
        <v>280836.63167999993</v>
      </c>
      <c r="C52" s="10">
        <f t="shared" si="63"/>
        <v>273557.87339</v>
      </c>
      <c r="D52" s="10">
        <f t="shared" si="63"/>
        <v>291948.65468714794</v>
      </c>
      <c r="E52" s="10">
        <f t="shared" si="63"/>
        <v>298209.562195834</v>
      </c>
      <c r="F52" s="10">
        <f t="shared" si="63"/>
        <v>259825</v>
      </c>
      <c r="G52" s="10">
        <f t="shared" si="63"/>
        <v>269090.64173</v>
      </c>
      <c r="H52" s="10">
        <f t="shared" si="63"/>
        <v>276518.21119000006</v>
      </c>
      <c r="I52" s="10">
        <f t="shared" si="63"/>
        <v>292627</v>
      </c>
      <c r="J52" s="10">
        <f t="shared" si="63"/>
        <v>261646.04825999998</v>
      </c>
      <c r="K52" s="10">
        <f t="shared" si="63"/>
        <v>268743.02459</v>
      </c>
      <c r="L52" s="10">
        <f t="shared" si="63"/>
        <v>285123</v>
      </c>
      <c r="M52" s="10">
        <f t="shared" si="63"/>
        <v>271216</v>
      </c>
      <c r="N52" s="10">
        <f t="shared" si="63"/>
        <v>248705.02379999997</v>
      </c>
      <c r="O52" s="10">
        <f>SUM(O44:O51)</f>
        <v>267871.49704</v>
      </c>
      <c r="P52" s="10">
        <f>SUM(P44:P51)</f>
        <v>281084.87906</v>
      </c>
      <c r="R52" s="10">
        <f aca="true" t="shared" si="64" ref="R52:AD52">SUM(R44:R51)</f>
        <v>79221.7353013301</v>
      </c>
      <c r="S52" s="10">
        <f t="shared" si="64"/>
        <v>82935.15186177177</v>
      </c>
      <c r="T52" s="10">
        <f t="shared" si="64"/>
        <v>85980.87857380042</v>
      </c>
      <c r="U52" s="10">
        <f t="shared" si="64"/>
        <v>91202.1072356183</v>
      </c>
      <c r="V52" s="10">
        <f t="shared" si="64"/>
        <v>82245.88833704007</v>
      </c>
      <c r="W52" s="10">
        <f t="shared" si="64"/>
        <v>84134.105072</v>
      </c>
      <c r="X52" s="10">
        <f t="shared" si="64"/>
        <v>88881.50856109482</v>
      </c>
      <c r="Y52" s="10">
        <f t="shared" si="64"/>
        <v>86709.31158605994</v>
      </c>
      <c r="Z52" s="10">
        <f t="shared" si="64"/>
        <v>77365.570218</v>
      </c>
      <c r="AA52" s="10">
        <f t="shared" si="64"/>
        <v>80043.17514600002</v>
      </c>
      <c r="AB52" s="10">
        <f t="shared" si="64"/>
        <v>83002.519363</v>
      </c>
      <c r="AC52" s="10">
        <f t="shared" si="64"/>
        <v>89710.83273699998</v>
      </c>
      <c r="AD52" s="10">
        <f t="shared" si="64"/>
        <v>73632.839157</v>
      </c>
      <c r="AE52" s="10">
        <f>SUM(AE44:AE51)</f>
        <v>80031.03536800001</v>
      </c>
      <c r="AF52" s="10">
        <f>SUM(AF44:AF51)</f>
        <v>82906.120528</v>
      </c>
      <c r="AH52" s="10">
        <f t="shared" si="61"/>
        <v>3544.9442076950413</v>
      </c>
      <c r="AI52" s="10">
        <f t="shared" si="61"/>
        <v>3298.455085075863</v>
      </c>
      <c r="AJ52" s="10">
        <f t="shared" si="61"/>
        <v>3395.5067630131052</v>
      </c>
      <c r="AK52" s="10">
        <f t="shared" si="61"/>
        <v>3269.766140659637</v>
      </c>
      <c r="AL52" s="10">
        <f>F52/V52*1000</f>
        <v>3159.1244894243036</v>
      </c>
      <c r="AM52" s="10">
        <f t="shared" si="62"/>
        <v>3198.353883953701</v>
      </c>
      <c r="AN52" s="10">
        <f t="shared" si="62"/>
        <v>3111.0881854568065</v>
      </c>
      <c r="AO52" s="10">
        <f t="shared" si="62"/>
        <v>3374.8047890977027</v>
      </c>
      <c r="AP52" s="10">
        <f t="shared" si="60"/>
        <v>3381.944287655816</v>
      </c>
      <c r="AQ52" s="10">
        <f t="shared" si="60"/>
        <v>3357.4758135194966</v>
      </c>
      <c r="AR52" s="10">
        <f t="shared" si="60"/>
        <v>3435.1125988484055</v>
      </c>
      <c r="AS52" s="10">
        <f t="shared" si="60"/>
        <v>3023.2246399396176</v>
      </c>
      <c r="AT52" s="10">
        <f t="shared" si="60"/>
        <v>3377.6372967190755</v>
      </c>
      <c r="AU52" s="10">
        <f t="shared" si="60"/>
        <v>3347.095233846081</v>
      </c>
      <c r="AV52" s="10">
        <f t="shared" si="60"/>
        <v>3390.3996142850374</v>
      </c>
      <c r="AW52" s="22"/>
      <c r="AX52" s="22"/>
    </row>
    <row r="53" spans="15:30" ht="15">
      <c r="O53" s="25"/>
      <c r="P53" s="25"/>
      <c r="AD53" s="23"/>
    </row>
    <row r="54" ht="15">
      <c r="K54" s="16"/>
    </row>
    <row r="55" s="32" customFormat="1" ht="12">
      <c r="A55" s="32" t="s">
        <v>26</v>
      </c>
    </row>
    <row r="56" s="32" customFormat="1" ht="12">
      <c r="A56" s="32" t="s">
        <v>27</v>
      </c>
    </row>
    <row r="57" ht="15">
      <c r="A57" s="31" t="s">
        <v>38</v>
      </c>
    </row>
    <row r="58" ht="15">
      <c r="A58" s="31" t="s">
        <v>39</v>
      </c>
    </row>
  </sheetData>
  <sheetProtection/>
  <mergeCells count="12">
    <mergeCell ref="B42:O42"/>
    <mergeCell ref="R17:AE17"/>
    <mergeCell ref="R29:AE29"/>
    <mergeCell ref="R42:AE42"/>
    <mergeCell ref="AH42:AV42"/>
    <mergeCell ref="B5:O5"/>
    <mergeCell ref="R5:AE5"/>
    <mergeCell ref="B17:O17"/>
    <mergeCell ref="B29:O29"/>
    <mergeCell ref="AH17:AV17"/>
    <mergeCell ref="AH5:AV5"/>
    <mergeCell ref="AH29:AV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2017-10-26T00:16:22Z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2017.xls</vt:lpwstr>
  </property>
</Properties>
</file>