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on D\Carmen\GNCH\AÑO 2017\PAGINA WEB\AÑO 2025\TRIM 2025-02\"/>
    </mc:Choice>
  </mc:AlternateContent>
  <xr:revisionPtr revIDLastSave="0" documentId="13_ncr:1_{F9C0AB00-0848-41A9-B902-2DAFA069BC66}" xr6:coauthVersionLast="36" xr6:coauthVersionMax="36" xr10:uidLastSave="{00000000-0000-0000-0000-000000000000}"/>
  <bookViews>
    <workbookView xWindow="0" yWindow="0" windowWidth="19200" windowHeight="8256" xr2:uid="{00000000-000D-0000-FFFF-FFFF00000000}"/>
  </bookViews>
  <sheets>
    <sheet name="ESP-ENG" sheetId="1" r:id="rId1"/>
  </sheets>
  <calcPr calcId="191029"/>
</workbook>
</file>

<file path=xl/calcChain.xml><?xml version="1.0" encoding="utf-8"?>
<calcChain xmlns="http://schemas.openxmlformats.org/spreadsheetml/2006/main">
  <c r="BH18" i="1" l="1"/>
  <c r="BG26" i="1"/>
  <c r="BG27" i="1"/>
  <c r="BH27" i="1" s="1"/>
  <c r="BG12" i="1"/>
  <c r="BG13" i="1" s="1"/>
  <c r="BH13" i="1" s="1"/>
  <c r="BH26" i="1"/>
  <c r="BH25" i="1"/>
  <c r="BH24" i="1"/>
  <c r="BH23" i="1"/>
  <c r="BH22" i="1"/>
  <c r="BH21" i="1"/>
  <c r="BH20" i="1"/>
  <c r="BH19" i="1"/>
  <c r="BH11" i="1"/>
  <c r="BH10" i="1"/>
  <c r="BH9" i="1"/>
  <c r="BH8" i="1"/>
  <c r="BH7" i="1"/>
  <c r="BH6" i="1"/>
  <c r="BH5" i="1"/>
  <c r="BH4" i="1"/>
  <c r="BH12" i="1" l="1"/>
  <c r="BF12" i="1"/>
  <c r="BF27" i="1"/>
  <c r="BF13" i="1" l="1"/>
  <c r="BD13" i="1"/>
  <c r="BE27" i="1"/>
  <c r="BE13" i="1"/>
  <c r="BD12" i="1" l="1"/>
  <c r="BD11" i="1"/>
  <c r="BD10" i="1"/>
  <c r="BD9" i="1"/>
  <c r="BD8" i="1"/>
  <c r="BD7" i="1"/>
  <c r="BD6" i="1"/>
  <c r="BD5" i="1"/>
  <c r="BD4" i="1"/>
  <c r="BC12" i="1"/>
  <c r="BC13" i="1" s="1"/>
  <c r="BD25" i="1"/>
  <c r="BD24" i="1"/>
  <c r="BD23" i="1"/>
  <c r="BD22" i="1"/>
  <c r="BD21" i="1"/>
  <c r="BD20" i="1"/>
  <c r="BD19" i="1"/>
  <c r="BD18" i="1"/>
  <c r="BC26" i="1"/>
  <c r="BD26" i="1" s="1"/>
  <c r="BC27" i="1"/>
  <c r="BB27" i="1" l="1"/>
  <c r="BB13" i="1"/>
  <c r="BA27" i="1" l="1"/>
  <c r="BA13" i="1"/>
  <c r="AY26" i="1" l="1"/>
  <c r="AY25" i="1"/>
  <c r="AY24" i="1"/>
  <c r="AY23" i="1"/>
  <c r="AY22" i="1"/>
  <c r="AY21" i="1"/>
  <c r="AY20" i="1"/>
  <c r="AY19" i="1"/>
  <c r="AY18" i="1"/>
  <c r="AY6" i="1"/>
  <c r="AY5" i="1"/>
  <c r="AY4" i="1"/>
  <c r="AZ27" i="1"/>
  <c r="BD27" i="1" s="1"/>
  <c r="AZ13" i="1"/>
  <c r="AX27" i="1" l="1"/>
  <c r="AX13" i="1"/>
  <c r="AY12" i="1"/>
  <c r="AY11" i="1"/>
  <c r="AY10" i="1"/>
  <c r="AY9" i="1"/>
  <c r="AY8" i="1"/>
  <c r="AY7" i="1"/>
  <c r="AW27" i="1" l="1"/>
  <c r="AW13" i="1"/>
  <c r="AV27" i="1" l="1"/>
  <c r="AV13" i="1"/>
  <c r="AT4" i="1" l="1"/>
  <c r="AU27" i="1" l="1"/>
  <c r="AY27" i="1" s="1"/>
  <c r="AU13" i="1"/>
  <c r="AY13" i="1" s="1"/>
  <c r="AT26" i="1" l="1"/>
  <c r="AT25" i="1"/>
  <c r="AT24" i="1"/>
  <c r="AT23" i="1"/>
  <c r="AT22" i="1"/>
  <c r="AT21" i="1"/>
  <c r="AT20" i="1"/>
  <c r="AT19" i="1"/>
  <c r="AT18" i="1"/>
  <c r="AT12" i="1"/>
  <c r="AT11" i="1"/>
  <c r="AT10" i="1"/>
  <c r="AT9" i="1"/>
  <c r="AT8" i="1"/>
  <c r="AT7" i="1"/>
  <c r="AT6" i="1"/>
  <c r="AT5" i="1"/>
  <c r="AS13" i="1" l="1"/>
  <c r="AS27" i="1"/>
  <c r="AR13" i="1" l="1"/>
  <c r="AR27" i="1"/>
  <c r="AQ27" i="1" l="1"/>
  <c r="AQ13" i="1"/>
  <c r="AP27" i="1" l="1"/>
  <c r="AT27" i="1" s="1"/>
  <c r="AP13" i="1"/>
  <c r="AT13" i="1" s="1"/>
  <c r="AN13" i="1" l="1"/>
  <c r="AN27" i="1"/>
  <c r="AO26" i="1"/>
  <c r="AO25" i="1"/>
  <c r="AO24" i="1"/>
  <c r="AO23" i="1"/>
  <c r="AO22" i="1"/>
  <c r="AO21" i="1"/>
  <c r="AO20" i="1"/>
  <c r="AO19" i="1"/>
  <c r="AO18" i="1"/>
  <c r="AO12" i="1"/>
  <c r="AO11" i="1"/>
  <c r="AO10" i="1"/>
  <c r="AO9" i="1"/>
  <c r="AO8" i="1"/>
  <c r="AO7" i="1"/>
  <c r="AO6" i="1"/>
  <c r="AO5" i="1"/>
  <c r="AO4" i="1"/>
  <c r="AM27" i="1" l="1"/>
  <c r="AM13" i="1"/>
  <c r="AL27" i="1" l="1"/>
  <c r="AL13" i="1"/>
  <c r="AK27" i="1" l="1"/>
  <c r="AO27" i="1" s="1"/>
  <c r="AK13" i="1"/>
  <c r="AO13" i="1" s="1"/>
  <c r="AI27" i="1" l="1"/>
  <c r="AI13" i="1"/>
  <c r="AJ26" i="1"/>
  <c r="AJ25" i="1"/>
  <c r="AJ24" i="1"/>
  <c r="AJ23" i="1"/>
  <c r="AJ22" i="1"/>
  <c r="AJ21" i="1"/>
  <c r="AJ20" i="1"/>
  <c r="AJ19" i="1"/>
  <c r="AJ18" i="1"/>
  <c r="AJ12" i="1"/>
  <c r="AJ11" i="1"/>
  <c r="AJ10" i="1"/>
  <c r="AJ9" i="1"/>
  <c r="AJ8" i="1"/>
  <c r="AJ7" i="1"/>
  <c r="AJ6" i="1"/>
  <c r="AJ5" i="1"/>
  <c r="AJ4" i="1"/>
  <c r="AH27" i="1" l="1"/>
  <c r="AH13" i="1"/>
  <c r="AG27" i="1" l="1"/>
  <c r="AG13" i="1"/>
  <c r="AF27" i="1" l="1"/>
  <c r="AJ27" i="1" s="1"/>
  <c r="AF13" i="1"/>
  <c r="AJ13" i="1" s="1"/>
  <c r="AE26" i="1" l="1"/>
  <c r="AE25" i="1"/>
  <c r="AE24" i="1"/>
  <c r="AE23" i="1"/>
  <c r="AE22" i="1"/>
  <c r="AE21" i="1"/>
  <c r="AE20" i="1"/>
  <c r="AE19" i="1"/>
  <c r="AE18" i="1"/>
  <c r="AD27" i="1"/>
  <c r="AD13" i="1"/>
  <c r="AE12" i="1"/>
  <c r="AE11" i="1"/>
  <c r="AE10" i="1"/>
  <c r="AE9" i="1"/>
  <c r="AE8" i="1"/>
  <c r="AE7" i="1"/>
  <c r="AE6" i="1"/>
  <c r="AE5" i="1"/>
  <c r="AE4" i="1"/>
  <c r="AC27" i="1" l="1"/>
  <c r="AC13" i="1"/>
  <c r="AB27" i="1" l="1"/>
  <c r="AB13" i="1"/>
  <c r="AA27" i="1" l="1"/>
  <c r="AE27" i="1" s="1"/>
  <c r="AA13" i="1"/>
  <c r="AE13" i="1" s="1"/>
  <c r="Z26" i="1" l="1"/>
  <c r="Z25" i="1"/>
  <c r="Z24" i="1"/>
  <c r="Z23" i="1"/>
  <c r="Z22" i="1"/>
  <c r="Z21" i="1"/>
  <c r="Z20" i="1"/>
  <c r="Z19" i="1"/>
  <c r="Z18" i="1"/>
  <c r="Y27" i="1"/>
  <c r="Z12" i="1"/>
  <c r="Z11" i="1"/>
  <c r="Z10" i="1"/>
  <c r="Z9" i="1"/>
  <c r="Z8" i="1"/>
  <c r="Z7" i="1"/>
  <c r="Z6" i="1"/>
  <c r="Z5" i="1"/>
  <c r="Z4" i="1"/>
  <c r="Y13" i="1"/>
  <c r="X27" i="1" l="1"/>
  <c r="X13" i="1"/>
  <c r="U4" i="1" l="1"/>
  <c r="W27" i="1"/>
  <c r="W13" i="1"/>
  <c r="V27" i="1" l="1"/>
  <c r="Z27" i="1" s="1"/>
  <c r="V13" i="1"/>
  <c r="Z13" i="1" s="1"/>
  <c r="U26" i="1" l="1"/>
  <c r="U25" i="1"/>
  <c r="U24" i="1"/>
  <c r="U23" i="1"/>
  <c r="U22" i="1"/>
  <c r="U21" i="1"/>
  <c r="U20" i="1"/>
  <c r="U19" i="1"/>
  <c r="U18" i="1"/>
  <c r="U12" i="1"/>
  <c r="U11" i="1"/>
  <c r="U10" i="1"/>
  <c r="U9" i="1"/>
  <c r="U8" i="1"/>
  <c r="U7" i="1"/>
  <c r="U6" i="1"/>
  <c r="U5" i="1"/>
  <c r="T27" i="1"/>
  <c r="T13" i="1"/>
  <c r="U27" i="1" l="1"/>
  <c r="U13" i="1"/>
  <c r="S27" i="1"/>
  <c r="S13" i="1"/>
  <c r="R27" i="1" l="1"/>
  <c r="R13" i="1"/>
  <c r="Q27" i="1" l="1"/>
  <c r="P27" i="1"/>
  <c r="O27" i="1"/>
  <c r="N27" i="1"/>
  <c r="M27" i="1"/>
  <c r="L27" i="1"/>
  <c r="K27" i="1"/>
  <c r="I27" i="1"/>
  <c r="H27" i="1"/>
  <c r="G27" i="1"/>
  <c r="F27" i="1"/>
  <c r="D27" i="1"/>
  <c r="C27" i="1"/>
  <c r="B27" i="1"/>
  <c r="Q13" i="1"/>
  <c r="P13" i="1"/>
  <c r="O13" i="1"/>
  <c r="N13" i="1"/>
  <c r="M13" i="1"/>
  <c r="L13" i="1"/>
  <c r="K13" i="1"/>
  <c r="J13" i="1"/>
  <c r="I13" i="1"/>
  <c r="H13" i="1"/>
  <c r="G13" i="1"/>
  <c r="F13" i="1"/>
  <c r="D13" i="1"/>
  <c r="C13" i="1"/>
  <c r="B13" i="1"/>
</calcChain>
</file>

<file path=xl/sharedStrings.xml><?xml version="1.0" encoding="utf-8"?>
<sst xmlns="http://schemas.openxmlformats.org/spreadsheetml/2006/main" count="144" uniqueCount="108">
  <si>
    <t>Acum 2014</t>
  </si>
  <si>
    <t>Acum 2015</t>
  </si>
  <si>
    <t>Acum 2016</t>
  </si>
  <si>
    <t>Total</t>
  </si>
  <si>
    <t>Pastas / Pasta</t>
  </si>
  <si>
    <t>Otros / Others</t>
  </si>
  <si>
    <t>2014-T1</t>
  </si>
  <si>
    <t>2014-T2</t>
  </si>
  <si>
    <t>2014-T3</t>
  </si>
  <si>
    <t>2014-T4</t>
  </si>
  <si>
    <t>2015-T1</t>
  </si>
  <si>
    <t>2015-T2</t>
  </si>
  <si>
    <t>2015-T3</t>
  </si>
  <si>
    <t>2015-T4</t>
  </si>
  <si>
    <t>2016-T1</t>
  </si>
  <si>
    <t>2016-T2</t>
  </si>
  <si>
    <t>2016-T3</t>
  </si>
  <si>
    <t>2016-T4</t>
  </si>
  <si>
    <t>2017-T1</t>
  </si>
  <si>
    <t>INGRESOS OPERACIONALES POR SEGMENTO/SALES BY BUSINESS UNIT</t>
  </si>
  <si>
    <t>NEGOCIO/BUSINESS UNIT</t>
  </si>
  <si>
    <t>EBITDA POR SEGMENTOS/ EBITDA BY BUSINESS UNIT</t>
  </si>
  <si>
    <t>2017-T2</t>
  </si>
  <si>
    <t>2017-T3</t>
  </si>
  <si>
    <t>Cárnico / cold cuts</t>
  </si>
  <si>
    <t>Galletas / biscuits</t>
  </si>
  <si>
    <t>Chocolates / Chocolates</t>
  </si>
  <si>
    <t>Cafés/ Coffee</t>
  </si>
  <si>
    <t>Helados / Ice cream</t>
  </si>
  <si>
    <t>A. Consumidor / Retail Food</t>
  </si>
  <si>
    <t>TMLUC / TMLUC</t>
  </si>
  <si>
    <t>Acum 2017</t>
  </si>
  <si>
    <t>2017-T4</t>
  </si>
  <si>
    <t>2018-T1</t>
  </si>
  <si>
    <t>Acum 2018</t>
  </si>
  <si>
    <t>2018-T2</t>
  </si>
  <si>
    <t>2018-T3</t>
  </si>
  <si>
    <t>2018-T4</t>
  </si>
  <si>
    <t>2019-T1</t>
  </si>
  <si>
    <t>Acum 2019</t>
  </si>
  <si>
    <t>2019-T1*</t>
  </si>
  <si>
    <t>2019-T2</t>
  </si>
  <si>
    <t>2019-T2*</t>
  </si>
  <si>
    <t>2019-T3</t>
  </si>
  <si>
    <t>2019-T3*</t>
  </si>
  <si>
    <t>2019-T4</t>
  </si>
  <si>
    <t>2019-T4*</t>
  </si>
  <si>
    <t>2020-T1</t>
  </si>
  <si>
    <t>Acum 2020</t>
  </si>
  <si>
    <t>2020-T2</t>
  </si>
  <si>
    <r>
      <t>*Aplicación de la nueva norma de arrendamientos IFRS 16/</t>
    </r>
    <r>
      <rPr>
        <b/>
        <i/>
        <sz val="10"/>
        <color rgb="FF000000"/>
        <rFont val="Calibri"/>
        <family val="2"/>
        <scheme val="minor"/>
      </rPr>
      <t>Application of the new Norm IFRS 16: Leases</t>
    </r>
  </si>
  <si>
    <t>Acum 2019*</t>
  </si>
  <si>
    <t>2020-T1*</t>
  </si>
  <si>
    <t>2020-T2*</t>
  </si>
  <si>
    <t>Acum 2020*</t>
  </si>
  <si>
    <t>2020-T3</t>
  </si>
  <si>
    <t>2020-T3*</t>
  </si>
  <si>
    <t>2020-T4</t>
  </si>
  <si>
    <t>2020-T4*</t>
  </si>
  <si>
    <t>2021-T1</t>
  </si>
  <si>
    <t>2021-T1*</t>
  </si>
  <si>
    <t>Acum 2021</t>
  </si>
  <si>
    <t>Acum 2021*</t>
  </si>
  <si>
    <t>2021-T2</t>
  </si>
  <si>
    <t>2021-T2*</t>
  </si>
  <si>
    <t>2021-T3</t>
  </si>
  <si>
    <t>2021-T3*</t>
  </si>
  <si>
    <t>2021-T4</t>
  </si>
  <si>
    <t>2021-T4*</t>
  </si>
  <si>
    <t>2022-T1</t>
  </si>
  <si>
    <t>Acum 2022</t>
  </si>
  <si>
    <t>2022-T1*</t>
  </si>
  <si>
    <t>Acum 2022*</t>
  </si>
  <si>
    <t>2022-T2</t>
  </si>
  <si>
    <t>2022-T2*</t>
  </si>
  <si>
    <t>2022-T3</t>
  </si>
  <si>
    <t>2022-T3*</t>
  </si>
  <si>
    <t>2022-T4</t>
  </si>
  <si>
    <t>2022-T4*</t>
  </si>
  <si>
    <t>2023-T1</t>
  </si>
  <si>
    <t>Acum 2023</t>
  </si>
  <si>
    <t>2023-T1*</t>
  </si>
  <si>
    <t>Acum 2023*</t>
  </si>
  <si>
    <t>2023-T2</t>
  </si>
  <si>
    <t>2023-T2*</t>
  </si>
  <si>
    <t>2023-T3</t>
  </si>
  <si>
    <t>2023-T3*</t>
  </si>
  <si>
    <t>2023-T4</t>
  </si>
  <si>
    <t>2023-T4*</t>
  </si>
  <si>
    <t>2024-T1</t>
  </si>
  <si>
    <t>Acum 2024</t>
  </si>
  <si>
    <t>Acum 2024*</t>
  </si>
  <si>
    <t>2024-T1*</t>
  </si>
  <si>
    <t>2024-T2</t>
  </si>
  <si>
    <t>2024-T2*</t>
  </si>
  <si>
    <t>2024-T3</t>
  </si>
  <si>
    <t>2024-T3*</t>
  </si>
  <si>
    <t>2024-T4</t>
  </si>
  <si>
    <t>2024-T4*</t>
  </si>
  <si>
    <t>2025-T1</t>
  </si>
  <si>
    <t>Acum 2025</t>
  </si>
  <si>
    <t>2025-T1*</t>
  </si>
  <si>
    <t>Acum 2025*</t>
  </si>
  <si>
    <t>2025-T2</t>
  </si>
  <si>
    <t>2025-T2*</t>
  </si>
  <si>
    <r>
      <t xml:space="preserve">Para conocer en detalle algunos de los principales cambios que se han registrado en los estados financieros,lo invitamos a visitar la información complementaria publicada en nuestra página web: </t>
    </r>
    <r>
      <rPr>
        <i/>
        <u/>
        <sz val="10"/>
        <color rgb="FF000000"/>
        <rFont val="Calibri"/>
        <family val="2"/>
        <scheme val="minor"/>
      </rPr>
      <t>Presentación de Resultados y Estados Financieros Consolidados y sus notas</t>
    </r>
    <r>
      <rPr>
        <b/>
        <i/>
        <u/>
        <sz val="10"/>
        <color rgb="FF000000"/>
        <rFont val="Calibri"/>
        <family val="2"/>
        <scheme val="minor"/>
      </rPr>
      <t xml:space="preserve"> </t>
    </r>
    <r>
      <rPr>
        <i/>
        <sz val="10"/>
        <color rgb="FF000000"/>
        <rFont val="Calibri"/>
        <family val="2"/>
        <scheme val="minor"/>
      </rPr>
      <t xml:space="preserve">http://www.gruponutresa.com/inversionistas/resultados-y-publicaciones/resultados-trimestrales/#2025-3/ </t>
    </r>
    <r>
      <rPr>
        <b/>
        <i/>
        <sz val="10"/>
        <color rgb="FF000000"/>
        <rFont val="Calibri"/>
        <family val="2"/>
        <scheme val="minor"/>
      </rPr>
      <t>For further details of some of the principal changes, recorded in the Financial Statements, we invite you to visit our website: Presentation of Results and Consolidated Financial Statements and related Notes http://www.gruponutresa.com  / investors / results-and-publications / quarterly results / # 2025-3</t>
    </r>
  </si>
  <si>
    <t>2025-T3</t>
  </si>
  <si>
    <t>2025-T3*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</si>
</sst>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56224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i/>
      <u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DB6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BE8E6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2" fillId="0" borderId="0" xfId="0" applyFont="1" applyAlignment="1">
      <alignment horizontal="centerContinuous"/>
    </xf>
    <xf numFmtId="41" fontId="0" fillId="0" borderId="0" xfId="1" applyFont="1"/>
    <xf numFmtId="0" fontId="2" fillId="0" borderId="0" xfId="0" applyFont="1" applyFill="1" applyAlignment="1">
      <alignment horizontal="centerContinuous"/>
    </xf>
    <xf numFmtId="0" fontId="1" fillId="3" borderId="0" xfId="2" applyFont="1" applyFill="1"/>
    <xf numFmtId="0" fontId="3" fillId="2" borderId="0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1" fillId="0" borderId="0" xfId="0" applyFont="1"/>
    <xf numFmtId="41" fontId="1" fillId="0" borderId="0" xfId="1" applyFont="1" applyFill="1"/>
    <xf numFmtId="41" fontId="1" fillId="0" borderId="0" xfId="1" applyFont="1"/>
    <xf numFmtId="41" fontId="1" fillId="0" borderId="0" xfId="0" applyNumberFormat="1" applyFont="1"/>
    <xf numFmtId="3" fontId="3" fillId="2" borderId="0" xfId="2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0" xfId="0" applyFont="1" applyAlignment="1">
      <alignment horizontal="centerContinuous"/>
    </xf>
    <xf numFmtId="0" fontId="3" fillId="2" borderId="2" xfId="2" applyFont="1" applyFill="1" applyBorder="1" applyAlignment="1">
      <alignment horizontal="center"/>
    </xf>
    <xf numFmtId="3" fontId="4" fillId="4" borderId="0" xfId="2" applyNumberFormat="1" applyFont="1" applyFill="1" applyBorder="1" applyAlignment="1">
      <alignment horizontal="right"/>
    </xf>
    <xf numFmtId="0" fontId="0" fillId="0" borderId="0" xfId="0" applyFont="1"/>
    <xf numFmtId="0" fontId="0" fillId="0" borderId="0" xfId="0" applyBorder="1"/>
    <xf numFmtId="41" fontId="1" fillId="3" borderId="0" xfId="1" applyFont="1" applyFill="1"/>
    <xf numFmtId="3" fontId="3" fillId="2" borderId="1" xfId="2" applyNumberFormat="1" applyFont="1" applyFill="1" applyBorder="1" applyAlignment="1">
      <alignment horizontal="right"/>
    </xf>
    <xf numFmtId="0" fontId="5" fillId="3" borderId="0" xfId="2" applyFont="1" applyFill="1" applyAlignment="1">
      <alignment horizontal="left"/>
    </xf>
    <xf numFmtId="0" fontId="6" fillId="3" borderId="0" xfId="2" applyFont="1" applyFill="1" applyAlignment="1"/>
    <xf numFmtId="0" fontId="0" fillId="0" borderId="0" xfId="0" applyFill="1"/>
    <xf numFmtId="0" fontId="0" fillId="3" borderId="0" xfId="0" applyFont="1" applyFill="1" applyBorder="1"/>
    <xf numFmtId="0" fontId="0" fillId="3" borderId="4" xfId="0" applyFont="1" applyFill="1" applyBorder="1"/>
    <xf numFmtId="0" fontId="2" fillId="0" borderId="0" xfId="0" applyFont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5" fillId="3" borderId="0" xfId="2" applyFont="1" applyFill="1" applyAlignment="1">
      <alignment horizontal="left" vertical="top" wrapText="1"/>
    </xf>
  </cellXfs>
  <cellStyles count="3">
    <cellStyle name="Millares [0]" xfId="1" builtinId="6"/>
    <cellStyle name="Normal" xfId="0" builtinId="0"/>
    <cellStyle name="Normal 1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31"/>
  <sheetViews>
    <sheetView showGridLines="0" tabSelected="1" workbookViewId="0">
      <pane xSplit="1" ySplit="3" topLeftCell="AT4" activePane="bottomRight" state="frozen"/>
      <selection pane="topRight" activeCell="B1" sqref="B1"/>
      <selection pane="bottomLeft" activeCell="A4" sqref="A4"/>
      <selection pane="bottomRight" activeCell="BD29" sqref="BD29"/>
    </sheetView>
  </sheetViews>
  <sheetFormatPr baseColWidth="10" defaultRowHeight="14.4" x14ac:dyDescent="0.3"/>
  <cols>
    <col min="1" max="1" width="32.44140625" customWidth="1"/>
    <col min="2" max="2" width="13.21875" customWidth="1"/>
    <col min="3" max="3" width="14.77734375" customWidth="1"/>
    <col min="4" max="4" width="14.21875" customWidth="1"/>
    <col min="5" max="5" width="12.44140625" customWidth="1"/>
    <col min="17" max="18" width="11.77734375" bestFit="1" customWidth="1"/>
    <col min="20" max="20" width="11.44140625" style="17"/>
    <col min="21" max="21" width="13.77734375" style="17" customWidth="1"/>
    <col min="22" max="36" width="11.44140625" style="17" customWidth="1"/>
  </cols>
  <sheetData>
    <row r="1" spans="1:60" ht="24" customHeight="1" x14ac:dyDescent="0.3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60" x14ac:dyDescent="0.3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60" s="4" customFormat="1" x14ac:dyDescent="0.3">
      <c r="A3" s="6" t="s">
        <v>20</v>
      </c>
      <c r="B3" s="14" t="s">
        <v>6</v>
      </c>
      <c r="C3" s="14" t="s">
        <v>7</v>
      </c>
      <c r="D3" s="14" t="s">
        <v>8</v>
      </c>
      <c r="E3" s="14" t="s">
        <v>9</v>
      </c>
      <c r="F3" s="14" t="s">
        <v>0</v>
      </c>
      <c r="G3" s="14" t="s">
        <v>10</v>
      </c>
      <c r="H3" s="14" t="s">
        <v>11</v>
      </c>
      <c r="I3" s="14" t="s">
        <v>12</v>
      </c>
      <c r="J3" s="14" t="s">
        <v>13</v>
      </c>
      <c r="K3" s="6" t="s">
        <v>1</v>
      </c>
      <c r="L3" s="14" t="s">
        <v>14</v>
      </c>
      <c r="M3" s="14" t="s">
        <v>15</v>
      </c>
      <c r="N3" s="14" t="s">
        <v>16</v>
      </c>
      <c r="O3" s="14" t="s">
        <v>17</v>
      </c>
      <c r="P3" s="6" t="s">
        <v>2</v>
      </c>
      <c r="Q3" s="14" t="s">
        <v>18</v>
      </c>
      <c r="R3" s="14" t="s">
        <v>22</v>
      </c>
      <c r="S3" s="14" t="s">
        <v>23</v>
      </c>
      <c r="T3" s="14" t="s">
        <v>32</v>
      </c>
      <c r="U3" s="6" t="s">
        <v>31</v>
      </c>
      <c r="V3" s="14" t="s">
        <v>33</v>
      </c>
      <c r="W3" s="14" t="s">
        <v>35</v>
      </c>
      <c r="X3" s="14" t="s">
        <v>36</v>
      </c>
      <c r="Y3" s="14" t="s">
        <v>37</v>
      </c>
      <c r="Z3" s="6" t="s">
        <v>34</v>
      </c>
      <c r="AA3" s="14" t="s">
        <v>38</v>
      </c>
      <c r="AB3" s="14" t="s">
        <v>41</v>
      </c>
      <c r="AC3" s="14" t="s">
        <v>43</v>
      </c>
      <c r="AD3" s="14" t="s">
        <v>45</v>
      </c>
      <c r="AE3" s="6" t="s">
        <v>39</v>
      </c>
      <c r="AF3" s="14" t="s">
        <v>47</v>
      </c>
      <c r="AG3" s="14" t="s">
        <v>49</v>
      </c>
      <c r="AH3" s="14" t="s">
        <v>55</v>
      </c>
      <c r="AI3" s="14" t="s">
        <v>57</v>
      </c>
      <c r="AJ3" s="6" t="s">
        <v>48</v>
      </c>
      <c r="AK3" s="14" t="s">
        <v>59</v>
      </c>
      <c r="AL3" s="14" t="s">
        <v>63</v>
      </c>
      <c r="AM3" s="14" t="s">
        <v>65</v>
      </c>
      <c r="AN3" s="14" t="s">
        <v>67</v>
      </c>
      <c r="AO3" s="6" t="s">
        <v>61</v>
      </c>
      <c r="AP3" s="14" t="s">
        <v>69</v>
      </c>
      <c r="AQ3" s="14" t="s">
        <v>73</v>
      </c>
      <c r="AR3" s="14" t="s">
        <v>75</v>
      </c>
      <c r="AS3" s="14" t="s">
        <v>77</v>
      </c>
      <c r="AT3" s="6" t="s">
        <v>70</v>
      </c>
      <c r="AU3" s="14" t="s">
        <v>79</v>
      </c>
      <c r="AV3" s="14" t="s">
        <v>83</v>
      </c>
      <c r="AW3" s="14" t="s">
        <v>85</v>
      </c>
      <c r="AX3" s="14" t="s">
        <v>87</v>
      </c>
      <c r="AY3" s="6" t="s">
        <v>80</v>
      </c>
      <c r="AZ3" s="14" t="s">
        <v>89</v>
      </c>
      <c r="BA3" s="14" t="s">
        <v>93</v>
      </c>
      <c r="BB3" s="14" t="s">
        <v>95</v>
      </c>
      <c r="BC3" s="14" t="s">
        <v>97</v>
      </c>
      <c r="BD3" s="6" t="s">
        <v>90</v>
      </c>
      <c r="BE3" s="14" t="s">
        <v>99</v>
      </c>
      <c r="BF3" s="14" t="s">
        <v>103</v>
      </c>
      <c r="BG3" s="14" t="s">
        <v>106</v>
      </c>
      <c r="BH3" s="6" t="s">
        <v>100</v>
      </c>
    </row>
    <row r="4" spans="1:60" x14ac:dyDescent="0.3">
      <c r="A4" s="16" t="s">
        <v>24</v>
      </c>
      <c r="B4" s="8">
        <v>443560</v>
      </c>
      <c r="C4" s="9">
        <v>387812</v>
      </c>
      <c r="D4" s="9">
        <v>412441</v>
      </c>
      <c r="E4" s="10">
        <v>500780</v>
      </c>
      <c r="F4" s="15">
        <v>1744593</v>
      </c>
      <c r="G4" s="9">
        <v>419295</v>
      </c>
      <c r="H4" s="9">
        <v>418806</v>
      </c>
      <c r="I4" s="9">
        <v>486594</v>
      </c>
      <c r="J4" s="10">
        <v>583829</v>
      </c>
      <c r="K4" s="15">
        <v>1908524</v>
      </c>
      <c r="L4" s="9">
        <v>491447</v>
      </c>
      <c r="M4" s="9">
        <v>485181</v>
      </c>
      <c r="N4" s="9">
        <v>501257</v>
      </c>
      <c r="O4" s="10">
        <v>514081</v>
      </c>
      <c r="P4" s="15">
        <v>1991966</v>
      </c>
      <c r="Q4" s="9">
        <v>438049</v>
      </c>
      <c r="R4" s="9">
        <v>431329</v>
      </c>
      <c r="S4" s="8">
        <v>445921</v>
      </c>
      <c r="T4" s="18">
        <v>508883</v>
      </c>
      <c r="U4" s="15">
        <f>+Q4+R4+S4+T4</f>
        <v>1824182</v>
      </c>
      <c r="V4" s="8">
        <v>442387</v>
      </c>
      <c r="W4" s="8">
        <v>451233</v>
      </c>
      <c r="X4" s="8">
        <v>444751</v>
      </c>
      <c r="Y4" s="8">
        <v>511381</v>
      </c>
      <c r="Z4" s="15">
        <f>+V4+W4+X4+Y4</f>
        <v>1849752</v>
      </c>
      <c r="AA4" s="8">
        <v>440056</v>
      </c>
      <c r="AB4" s="8">
        <v>454210</v>
      </c>
      <c r="AC4" s="8">
        <v>465704</v>
      </c>
      <c r="AD4" s="8">
        <v>552052</v>
      </c>
      <c r="AE4" s="15">
        <f>SUM(AA4:AD4)</f>
        <v>1912022</v>
      </c>
      <c r="AF4" s="8">
        <v>506787</v>
      </c>
      <c r="AG4" s="8">
        <v>516761</v>
      </c>
      <c r="AH4" s="8">
        <v>531662</v>
      </c>
      <c r="AI4" s="8">
        <v>590055</v>
      </c>
      <c r="AJ4" s="15">
        <f>SUM(AF4:AI4)</f>
        <v>2145265</v>
      </c>
      <c r="AK4" s="8">
        <v>528991</v>
      </c>
      <c r="AL4" s="8">
        <v>533450</v>
      </c>
      <c r="AM4" s="8">
        <v>609946</v>
      </c>
      <c r="AN4" s="8">
        <v>683912</v>
      </c>
      <c r="AO4" s="15">
        <f>SUM(AK4:AN4)</f>
        <v>2356299</v>
      </c>
      <c r="AP4" s="8">
        <v>654138</v>
      </c>
      <c r="AQ4" s="8">
        <v>691402</v>
      </c>
      <c r="AR4" s="8">
        <v>724558</v>
      </c>
      <c r="AS4" s="8">
        <v>826137</v>
      </c>
      <c r="AT4" s="15">
        <f>SUM(AP4:AS4)</f>
        <v>2896235</v>
      </c>
      <c r="AU4" s="8">
        <v>754664</v>
      </c>
      <c r="AV4" s="8">
        <v>745772</v>
      </c>
      <c r="AW4" s="8">
        <v>744536</v>
      </c>
      <c r="AX4" s="8">
        <v>788238</v>
      </c>
      <c r="AY4" s="15">
        <f>SUM(AU4:AX4)</f>
        <v>3033210</v>
      </c>
      <c r="AZ4" s="8">
        <v>715190</v>
      </c>
      <c r="BA4" s="8">
        <v>711074</v>
      </c>
      <c r="BB4" s="8">
        <v>705948</v>
      </c>
      <c r="BC4" s="8">
        <v>806001</v>
      </c>
      <c r="BD4" s="15">
        <f t="shared" ref="BD4:BD12" si="0">SUM(AZ4:BC4)</f>
        <v>2938213</v>
      </c>
      <c r="BE4" s="8">
        <v>744886</v>
      </c>
      <c r="BF4" s="8">
        <v>729281</v>
      </c>
      <c r="BG4" s="8">
        <v>741679</v>
      </c>
      <c r="BH4" s="15">
        <f>SUM(BE4:BG4)</f>
        <v>2215846</v>
      </c>
    </row>
    <row r="5" spans="1:60" ht="16.5" customHeight="1" x14ac:dyDescent="0.3">
      <c r="A5" s="16" t="s">
        <v>25</v>
      </c>
      <c r="B5" s="8">
        <v>284776</v>
      </c>
      <c r="C5" s="9">
        <v>289823</v>
      </c>
      <c r="D5" s="9">
        <v>318492</v>
      </c>
      <c r="E5" s="10">
        <v>352657</v>
      </c>
      <c r="F5" s="15">
        <v>1245748</v>
      </c>
      <c r="G5" s="9">
        <v>336315</v>
      </c>
      <c r="H5" s="9">
        <v>357216</v>
      </c>
      <c r="I5" s="9">
        <v>425501</v>
      </c>
      <c r="J5" s="10">
        <v>447809</v>
      </c>
      <c r="K5" s="15">
        <v>1566841</v>
      </c>
      <c r="L5" s="9">
        <v>414464</v>
      </c>
      <c r="M5" s="9">
        <v>408020</v>
      </c>
      <c r="N5" s="9">
        <v>450011</v>
      </c>
      <c r="O5" s="10">
        <v>465161</v>
      </c>
      <c r="P5" s="15">
        <v>1737656</v>
      </c>
      <c r="Q5" s="9">
        <v>403837</v>
      </c>
      <c r="R5" s="9">
        <v>423933</v>
      </c>
      <c r="S5" s="8">
        <v>466375</v>
      </c>
      <c r="T5" s="18">
        <v>474290</v>
      </c>
      <c r="U5" s="15">
        <f t="shared" ref="U5:U12" si="1">+Q5+R5+S5+T5</f>
        <v>1768435</v>
      </c>
      <c r="V5" s="8">
        <v>420374</v>
      </c>
      <c r="W5" s="8">
        <v>443099</v>
      </c>
      <c r="X5" s="8">
        <v>463560</v>
      </c>
      <c r="Y5" s="8">
        <v>496348</v>
      </c>
      <c r="Z5" s="15">
        <f>+V5+W5+X5+Y5</f>
        <v>1823381</v>
      </c>
      <c r="AA5" s="8">
        <v>457882</v>
      </c>
      <c r="AB5" s="8">
        <v>495631</v>
      </c>
      <c r="AC5" s="8">
        <v>528642</v>
      </c>
      <c r="AD5" s="8">
        <v>546970</v>
      </c>
      <c r="AE5" s="15">
        <f t="shared" ref="AE5:AE12" si="2">SUM(AA5:AD5)</f>
        <v>2029125</v>
      </c>
      <c r="AF5" s="8">
        <v>532799</v>
      </c>
      <c r="AG5" s="8">
        <v>569351</v>
      </c>
      <c r="AH5" s="8">
        <v>577083</v>
      </c>
      <c r="AI5" s="8">
        <v>544446</v>
      </c>
      <c r="AJ5" s="15">
        <f t="shared" ref="AJ5:AJ13" si="3">SUM(AF5:AI5)</f>
        <v>2223679</v>
      </c>
      <c r="AK5" s="8">
        <v>501693</v>
      </c>
      <c r="AL5" s="8">
        <v>518651</v>
      </c>
      <c r="AM5" s="8">
        <v>582477</v>
      </c>
      <c r="AN5" s="8">
        <v>645880</v>
      </c>
      <c r="AO5" s="15">
        <f t="shared" ref="AO5:AO13" si="4">SUM(AK5:AN5)</f>
        <v>2248701</v>
      </c>
      <c r="AP5" s="8">
        <v>640690</v>
      </c>
      <c r="AQ5" s="8">
        <v>709317</v>
      </c>
      <c r="AR5" s="8">
        <v>841124</v>
      </c>
      <c r="AS5" s="8">
        <v>917311</v>
      </c>
      <c r="AT5" s="15">
        <f t="shared" ref="AT5:AT13" si="5">SUM(AP5:AS5)</f>
        <v>3108442</v>
      </c>
      <c r="AU5" s="8">
        <v>921571</v>
      </c>
      <c r="AV5" s="8">
        <v>887679</v>
      </c>
      <c r="AW5" s="8">
        <v>875962</v>
      </c>
      <c r="AX5" s="8">
        <v>865917</v>
      </c>
      <c r="AY5" s="15">
        <f>SUM(AU5:AX5)</f>
        <v>3551129</v>
      </c>
      <c r="AZ5" s="8">
        <v>784962</v>
      </c>
      <c r="BA5" s="8">
        <v>818446</v>
      </c>
      <c r="BB5" s="8">
        <v>907377</v>
      </c>
      <c r="BC5" s="8">
        <v>941449</v>
      </c>
      <c r="BD5" s="15">
        <f t="shared" si="0"/>
        <v>3452234</v>
      </c>
      <c r="BE5" s="8">
        <v>885510</v>
      </c>
      <c r="BF5" s="8">
        <v>895501</v>
      </c>
      <c r="BG5" s="8">
        <v>958827</v>
      </c>
      <c r="BH5" s="15">
        <f t="shared" ref="BH5:BH12" si="6">SUM(BE5:BG5)</f>
        <v>2739838</v>
      </c>
    </row>
    <row r="6" spans="1:60" x14ac:dyDescent="0.3">
      <c r="A6" s="16" t="s">
        <v>26</v>
      </c>
      <c r="B6" s="8">
        <v>235548</v>
      </c>
      <c r="C6" s="9">
        <v>242515</v>
      </c>
      <c r="D6" s="9">
        <v>286123</v>
      </c>
      <c r="E6" s="10">
        <v>304204</v>
      </c>
      <c r="F6" s="15">
        <v>1068390</v>
      </c>
      <c r="G6" s="9">
        <v>276511</v>
      </c>
      <c r="H6" s="9">
        <v>281364</v>
      </c>
      <c r="I6" s="9">
        <v>343207</v>
      </c>
      <c r="J6" s="10">
        <v>367071</v>
      </c>
      <c r="K6" s="15">
        <v>1268153</v>
      </c>
      <c r="L6" s="9">
        <v>311157</v>
      </c>
      <c r="M6" s="9">
        <v>335947</v>
      </c>
      <c r="N6" s="9">
        <v>389456</v>
      </c>
      <c r="O6" s="10">
        <v>384160</v>
      </c>
      <c r="P6" s="15">
        <v>1420720</v>
      </c>
      <c r="Q6" s="9">
        <v>327582</v>
      </c>
      <c r="R6" s="9">
        <v>343405</v>
      </c>
      <c r="S6" s="8">
        <v>391833</v>
      </c>
      <c r="T6" s="18">
        <v>400914</v>
      </c>
      <c r="U6" s="15">
        <f t="shared" si="1"/>
        <v>1463734</v>
      </c>
      <c r="V6" s="8">
        <v>340232</v>
      </c>
      <c r="W6" s="8">
        <v>368855</v>
      </c>
      <c r="X6" s="8">
        <v>414854</v>
      </c>
      <c r="Y6" s="8">
        <v>428851</v>
      </c>
      <c r="Z6" s="15">
        <f t="shared" ref="Z6:Z12" si="7">+V6+W6+X6+Y6</f>
        <v>1552792</v>
      </c>
      <c r="AA6" s="8">
        <v>375382</v>
      </c>
      <c r="AB6" s="8">
        <v>393655</v>
      </c>
      <c r="AC6" s="8">
        <v>445916</v>
      </c>
      <c r="AD6" s="8">
        <v>461758</v>
      </c>
      <c r="AE6" s="15">
        <f t="shared" si="2"/>
        <v>1676711</v>
      </c>
      <c r="AF6" s="8">
        <v>399917</v>
      </c>
      <c r="AG6" s="8">
        <v>384372</v>
      </c>
      <c r="AH6" s="8">
        <v>469637</v>
      </c>
      <c r="AI6" s="8">
        <v>483275</v>
      </c>
      <c r="AJ6" s="15">
        <f t="shared" si="3"/>
        <v>1737201</v>
      </c>
      <c r="AK6" s="8">
        <v>437938</v>
      </c>
      <c r="AL6" s="8">
        <v>446560</v>
      </c>
      <c r="AM6" s="8">
        <v>528717</v>
      </c>
      <c r="AN6" s="8">
        <v>551658</v>
      </c>
      <c r="AO6" s="15">
        <f t="shared" si="4"/>
        <v>1964873</v>
      </c>
      <c r="AP6" s="8">
        <v>530055</v>
      </c>
      <c r="AQ6" s="8">
        <v>569796</v>
      </c>
      <c r="AR6" s="8">
        <v>680219</v>
      </c>
      <c r="AS6" s="8">
        <v>728913</v>
      </c>
      <c r="AT6" s="15">
        <f t="shared" si="5"/>
        <v>2508983</v>
      </c>
      <c r="AU6" s="8">
        <v>719429</v>
      </c>
      <c r="AV6" s="8">
        <v>666011</v>
      </c>
      <c r="AW6" s="8">
        <v>717351</v>
      </c>
      <c r="AX6" s="8">
        <v>708641</v>
      </c>
      <c r="AY6" s="15">
        <f>SUM(AU6:AX6)</f>
        <v>2811432</v>
      </c>
      <c r="AZ6" s="8">
        <v>643831</v>
      </c>
      <c r="BA6" s="8">
        <v>675593</v>
      </c>
      <c r="BB6" s="8">
        <v>814954</v>
      </c>
      <c r="BC6" s="8">
        <v>910725</v>
      </c>
      <c r="BD6" s="15">
        <f t="shared" si="0"/>
        <v>3045103</v>
      </c>
      <c r="BE6" s="8">
        <v>859406</v>
      </c>
      <c r="BF6" s="8">
        <v>910503</v>
      </c>
      <c r="BG6" s="8">
        <v>929898</v>
      </c>
      <c r="BH6" s="15">
        <f t="shared" si="6"/>
        <v>2699807</v>
      </c>
    </row>
    <row r="7" spans="1:60" x14ac:dyDescent="0.3">
      <c r="A7" s="16" t="s">
        <v>27</v>
      </c>
      <c r="B7" s="8">
        <v>183696</v>
      </c>
      <c r="C7" s="9">
        <v>189085</v>
      </c>
      <c r="D7" s="9">
        <v>189217</v>
      </c>
      <c r="E7" s="10">
        <v>210320</v>
      </c>
      <c r="F7" s="15">
        <v>772318</v>
      </c>
      <c r="G7" s="9">
        <v>208206</v>
      </c>
      <c r="H7" s="9">
        <v>216460</v>
      </c>
      <c r="I7" s="9">
        <v>225656</v>
      </c>
      <c r="J7" s="10">
        <v>240781</v>
      </c>
      <c r="K7" s="15">
        <v>891103</v>
      </c>
      <c r="L7" s="9">
        <v>247791</v>
      </c>
      <c r="M7" s="9">
        <v>227333</v>
      </c>
      <c r="N7" s="9">
        <v>229598</v>
      </c>
      <c r="O7" s="10">
        <v>251723</v>
      </c>
      <c r="P7" s="15">
        <v>956445</v>
      </c>
      <c r="Q7" s="9">
        <v>251620</v>
      </c>
      <c r="R7" s="9">
        <v>254356</v>
      </c>
      <c r="S7" s="8">
        <v>253956</v>
      </c>
      <c r="T7" s="18">
        <v>242018</v>
      </c>
      <c r="U7" s="15">
        <f t="shared" si="1"/>
        <v>1001950</v>
      </c>
      <c r="V7" s="8">
        <v>228386</v>
      </c>
      <c r="W7" s="8">
        <v>252491</v>
      </c>
      <c r="X7" s="8">
        <v>255182</v>
      </c>
      <c r="Y7" s="8">
        <v>249598</v>
      </c>
      <c r="Z7" s="15">
        <f t="shared" si="7"/>
        <v>985657</v>
      </c>
      <c r="AA7" s="8">
        <v>251438</v>
      </c>
      <c r="AB7" s="8">
        <v>281576</v>
      </c>
      <c r="AC7" s="8">
        <v>320878</v>
      </c>
      <c r="AD7" s="8">
        <v>356193</v>
      </c>
      <c r="AE7" s="15">
        <f t="shared" si="2"/>
        <v>1210085</v>
      </c>
      <c r="AF7" s="8">
        <v>380663</v>
      </c>
      <c r="AG7" s="8">
        <v>412780</v>
      </c>
      <c r="AH7" s="8">
        <v>399648</v>
      </c>
      <c r="AI7" s="8">
        <v>397996</v>
      </c>
      <c r="AJ7" s="15">
        <f t="shared" si="3"/>
        <v>1591087</v>
      </c>
      <c r="AK7" s="8">
        <v>422066</v>
      </c>
      <c r="AL7" s="8">
        <v>448690</v>
      </c>
      <c r="AM7" s="8">
        <v>485662</v>
      </c>
      <c r="AN7" s="8">
        <v>526135</v>
      </c>
      <c r="AO7" s="15">
        <f t="shared" si="4"/>
        <v>1882553</v>
      </c>
      <c r="AP7" s="8">
        <v>577347</v>
      </c>
      <c r="AQ7" s="8">
        <v>689807</v>
      </c>
      <c r="AR7" s="8">
        <v>839580</v>
      </c>
      <c r="AS7" s="8">
        <v>866609</v>
      </c>
      <c r="AT7" s="15">
        <f t="shared" si="5"/>
        <v>2973343</v>
      </c>
      <c r="AU7" s="8">
        <v>877073</v>
      </c>
      <c r="AV7" s="8">
        <v>766301</v>
      </c>
      <c r="AW7" s="8">
        <v>713286</v>
      </c>
      <c r="AX7" s="8">
        <v>695840</v>
      </c>
      <c r="AY7" s="15">
        <f t="shared" ref="AY7:AY13" si="8">SUM(AU7:AX7)</f>
        <v>3052500</v>
      </c>
      <c r="AZ7" s="8">
        <v>633397</v>
      </c>
      <c r="BA7" s="8">
        <v>649488</v>
      </c>
      <c r="BB7" s="8">
        <v>661883</v>
      </c>
      <c r="BC7" s="8">
        <v>741983</v>
      </c>
      <c r="BD7" s="15">
        <f t="shared" si="0"/>
        <v>2686751</v>
      </c>
      <c r="BE7" s="8">
        <v>768379</v>
      </c>
      <c r="BF7" s="8">
        <v>948874</v>
      </c>
      <c r="BG7" s="8">
        <v>933691</v>
      </c>
      <c r="BH7" s="15">
        <f t="shared" si="6"/>
        <v>2650944</v>
      </c>
    </row>
    <row r="8" spans="1:60" x14ac:dyDescent="0.3">
      <c r="A8" s="16" t="s">
        <v>30</v>
      </c>
      <c r="B8" s="8">
        <v>162709</v>
      </c>
      <c r="C8" s="9">
        <v>192774</v>
      </c>
      <c r="D8" s="9">
        <v>196842</v>
      </c>
      <c r="E8" s="10">
        <v>185402</v>
      </c>
      <c r="F8" s="15">
        <v>737727</v>
      </c>
      <c r="G8" s="9">
        <v>207983</v>
      </c>
      <c r="H8" s="9">
        <v>226606</v>
      </c>
      <c r="I8" s="9">
        <v>236982</v>
      </c>
      <c r="J8" s="10">
        <v>224832</v>
      </c>
      <c r="K8" s="15">
        <v>896403</v>
      </c>
      <c r="L8" s="9">
        <v>244967</v>
      </c>
      <c r="M8" s="9">
        <v>250697</v>
      </c>
      <c r="N8" s="9">
        <v>243518</v>
      </c>
      <c r="O8" s="10">
        <v>241718</v>
      </c>
      <c r="P8" s="15">
        <v>980900</v>
      </c>
      <c r="Q8" s="9">
        <v>233205</v>
      </c>
      <c r="R8" s="9">
        <v>259095</v>
      </c>
      <c r="S8" s="8">
        <v>244625</v>
      </c>
      <c r="T8" s="18">
        <v>241321</v>
      </c>
      <c r="U8" s="15">
        <f t="shared" si="1"/>
        <v>978246</v>
      </c>
      <c r="V8" s="8">
        <v>248783</v>
      </c>
      <c r="W8" s="8">
        <v>263046</v>
      </c>
      <c r="X8" s="8">
        <v>238885</v>
      </c>
      <c r="Y8" s="8">
        <v>243882</v>
      </c>
      <c r="Z8" s="15">
        <f t="shared" si="7"/>
        <v>994596</v>
      </c>
      <c r="AA8" s="8">
        <v>258451</v>
      </c>
      <c r="AB8" s="8">
        <v>279912</v>
      </c>
      <c r="AC8" s="8">
        <v>256604</v>
      </c>
      <c r="AD8" s="8">
        <v>246989</v>
      </c>
      <c r="AE8" s="15">
        <f t="shared" si="2"/>
        <v>1041956</v>
      </c>
      <c r="AF8" s="8">
        <v>261079</v>
      </c>
      <c r="AG8" s="8">
        <v>315050</v>
      </c>
      <c r="AH8" s="8">
        <v>292181</v>
      </c>
      <c r="AI8" s="8">
        <v>248980</v>
      </c>
      <c r="AJ8" s="15">
        <f t="shared" si="3"/>
        <v>1117290</v>
      </c>
      <c r="AK8" s="8">
        <v>273608</v>
      </c>
      <c r="AL8" s="8">
        <v>323363</v>
      </c>
      <c r="AM8" s="8">
        <v>311942</v>
      </c>
      <c r="AN8" s="8">
        <v>293697</v>
      </c>
      <c r="AO8" s="15">
        <f t="shared" si="4"/>
        <v>1202610</v>
      </c>
      <c r="AP8" s="8">
        <v>323872</v>
      </c>
      <c r="AQ8" s="8">
        <v>397211</v>
      </c>
      <c r="AR8" s="8">
        <v>407222</v>
      </c>
      <c r="AS8" s="8">
        <v>437549</v>
      </c>
      <c r="AT8" s="15">
        <f t="shared" si="5"/>
        <v>1565854</v>
      </c>
      <c r="AU8" s="8">
        <v>467939</v>
      </c>
      <c r="AV8" s="8">
        <v>523480</v>
      </c>
      <c r="AW8" s="8">
        <v>459247</v>
      </c>
      <c r="AX8" s="8">
        <v>409158</v>
      </c>
      <c r="AY8" s="15">
        <f t="shared" si="8"/>
        <v>1859824</v>
      </c>
      <c r="AZ8" s="8">
        <v>401771</v>
      </c>
      <c r="BA8" s="8">
        <v>451215</v>
      </c>
      <c r="BB8" s="8">
        <v>439094</v>
      </c>
      <c r="BC8" s="8">
        <v>438160</v>
      </c>
      <c r="BD8" s="15">
        <f t="shared" si="0"/>
        <v>1730240</v>
      </c>
      <c r="BE8" s="8">
        <v>406195</v>
      </c>
      <c r="BF8" s="8">
        <v>443066</v>
      </c>
      <c r="BG8" s="8">
        <v>397162</v>
      </c>
      <c r="BH8" s="15">
        <f t="shared" si="6"/>
        <v>1246423</v>
      </c>
    </row>
    <row r="9" spans="1:60" x14ac:dyDescent="0.3">
      <c r="A9" s="16" t="s">
        <v>28</v>
      </c>
      <c r="B9" s="8">
        <v>99588</v>
      </c>
      <c r="C9" s="9">
        <v>107118</v>
      </c>
      <c r="D9" s="9">
        <v>111595</v>
      </c>
      <c r="E9" s="10">
        <v>103768</v>
      </c>
      <c r="F9" s="15">
        <v>422069</v>
      </c>
      <c r="G9" s="9">
        <v>106996</v>
      </c>
      <c r="H9" s="9">
        <v>105018</v>
      </c>
      <c r="I9" s="9">
        <v>114150</v>
      </c>
      <c r="J9" s="10">
        <v>117573</v>
      </c>
      <c r="K9" s="15">
        <v>443737</v>
      </c>
      <c r="L9" s="9">
        <v>118998</v>
      </c>
      <c r="M9" s="9">
        <v>104385</v>
      </c>
      <c r="N9" s="9">
        <v>111270</v>
      </c>
      <c r="O9" s="10">
        <v>101743</v>
      </c>
      <c r="P9" s="15">
        <v>436396</v>
      </c>
      <c r="Q9" s="9">
        <v>100595</v>
      </c>
      <c r="R9" s="9">
        <v>106745</v>
      </c>
      <c r="S9" s="8">
        <v>109255</v>
      </c>
      <c r="T9" s="18">
        <v>106865</v>
      </c>
      <c r="U9" s="15">
        <f t="shared" si="1"/>
        <v>423460</v>
      </c>
      <c r="V9" s="8">
        <v>111391</v>
      </c>
      <c r="W9" s="8">
        <v>103398</v>
      </c>
      <c r="X9" s="8">
        <v>115630</v>
      </c>
      <c r="Y9" s="8">
        <v>113942</v>
      </c>
      <c r="Z9" s="15">
        <f t="shared" si="7"/>
        <v>444361</v>
      </c>
      <c r="AA9" s="8">
        <v>112129</v>
      </c>
      <c r="AB9" s="8">
        <v>110550</v>
      </c>
      <c r="AC9" s="8">
        <v>126311</v>
      </c>
      <c r="AD9" s="8">
        <v>126593</v>
      </c>
      <c r="AE9" s="15">
        <f t="shared" si="2"/>
        <v>475583</v>
      </c>
      <c r="AF9" s="8">
        <v>124707</v>
      </c>
      <c r="AG9" s="8">
        <v>101356</v>
      </c>
      <c r="AH9" s="8">
        <v>121686</v>
      </c>
      <c r="AI9" s="8">
        <v>134786</v>
      </c>
      <c r="AJ9" s="15">
        <f t="shared" si="3"/>
        <v>482535</v>
      </c>
      <c r="AK9" s="8">
        <v>135585</v>
      </c>
      <c r="AL9" s="8">
        <v>129103</v>
      </c>
      <c r="AM9" s="8">
        <v>151510</v>
      </c>
      <c r="AN9" s="8">
        <v>159110</v>
      </c>
      <c r="AO9" s="15">
        <f t="shared" si="4"/>
        <v>575308</v>
      </c>
      <c r="AP9" s="8">
        <v>158196</v>
      </c>
      <c r="AQ9" s="8">
        <v>164983</v>
      </c>
      <c r="AR9" s="8">
        <v>186979</v>
      </c>
      <c r="AS9" s="8">
        <v>190215</v>
      </c>
      <c r="AT9" s="15">
        <f t="shared" si="5"/>
        <v>700373</v>
      </c>
      <c r="AU9" s="8">
        <v>206028</v>
      </c>
      <c r="AV9" s="8">
        <v>213587</v>
      </c>
      <c r="AW9" s="8">
        <v>230336</v>
      </c>
      <c r="AX9" s="8">
        <v>206174</v>
      </c>
      <c r="AY9" s="15">
        <f t="shared" si="8"/>
        <v>856125</v>
      </c>
      <c r="AZ9" s="8">
        <v>200875</v>
      </c>
      <c r="BA9" s="8">
        <v>174097</v>
      </c>
      <c r="BB9" s="8">
        <v>201060</v>
      </c>
      <c r="BC9" s="8">
        <v>187102</v>
      </c>
      <c r="BD9" s="15">
        <f t="shared" si="0"/>
        <v>763134</v>
      </c>
      <c r="BE9" s="8">
        <v>186396</v>
      </c>
      <c r="BF9" s="8">
        <v>187097</v>
      </c>
      <c r="BG9" s="8">
        <v>242253</v>
      </c>
      <c r="BH9" s="15">
        <f t="shared" si="6"/>
        <v>615746</v>
      </c>
    </row>
    <row r="10" spans="1:60" x14ac:dyDescent="0.3">
      <c r="A10" s="16" t="s">
        <v>4</v>
      </c>
      <c r="B10" s="8">
        <v>54756</v>
      </c>
      <c r="C10" s="9">
        <v>59593</v>
      </c>
      <c r="D10" s="9">
        <v>61716</v>
      </c>
      <c r="E10" s="10">
        <v>61281</v>
      </c>
      <c r="F10" s="15">
        <v>237346</v>
      </c>
      <c r="G10" s="9">
        <v>61206</v>
      </c>
      <c r="H10" s="9">
        <v>63493</v>
      </c>
      <c r="I10" s="9">
        <v>66235</v>
      </c>
      <c r="J10" s="10">
        <v>66994</v>
      </c>
      <c r="K10" s="15">
        <v>257928</v>
      </c>
      <c r="L10" s="9">
        <v>65572</v>
      </c>
      <c r="M10" s="9">
        <v>73360</v>
      </c>
      <c r="N10" s="9">
        <v>74524</v>
      </c>
      <c r="O10" s="10">
        <v>73275</v>
      </c>
      <c r="P10" s="15">
        <v>286731</v>
      </c>
      <c r="Q10" s="9">
        <v>70407</v>
      </c>
      <c r="R10" s="9">
        <v>73021</v>
      </c>
      <c r="S10" s="8">
        <v>77197</v>
      </c>
      <c r="T10" s="18">
        <v>72971</v>
      </c>
      <c r="U10" s="15">
        <f t="shared" si="1"/>
        <v>293596</v>
      </c>
      <c r="V10" s="8">
        <v>70468</v>
      </c>
      <c r="W10" s="8">
        <v>76400</v>
      </c>
      <c r="X10" s="8">
        <v>76268</v>
      </c>
      <c r="Y10" s="8">
        <v>78855</v>
      </c>
      <c r="Z10" s="15">
        <f t="shared" si="7"/>
        <v>301991</v>
      </c>
      <c r="AA10" s="8">
        <v>77252</v>
      </c>
      <c r="AB10" s="8">
        <v>85847</v>
      </c>
      <c r="AC10" s="8">
        <v>89972</v>
      </c>
      <c r="AD10" s="8">
        <v>89941</v>
      </c>
      <c r="AE10" s="15">
        <f t="shared" si="2"/>
        <v>343012</v>
      </c>
      <c r="AF10" s="8">
        <v>95004</v>
      </c>
      <c r="AG10" s="8">
        <v>106883</v>
      </c>
      <c r="AH10" s="8">
        <v>104643</v>
      </c>
      <c r="AI10" s="8">
        <v>98025</v>
      </c>
      <c r="AJ10" s="15">
        <f t="shared" si="3"/>
        <v>404555</v>
      </c>
      <c r="AK10" s="8">
        <v>90615</v>
      </c>
      <c r="AL10" s="8">
        <v>105045</v>
      </c>
      <c r="AM10" s="8">
        <v>110909</v>
      </c>
      <c r="AN10" s="8">
        <v>119892</v>
      </c>
      <c r="AO10" s="15">
        <f t="shared" si="4"/>
        <v>426461</v>
      </c>
      <c r="AP10" s="8">
        <v>125597</v>
      </c>
      <c r="AQ10" s="8">
        <v>139285</v>
      </c>
      <c r="AR10" s="8">
        <v>153912</v>
      </c>
      <c r="AS10" s="8">
        <v>152497</v>
      </c>
      <c r="AT10" s="15">
        <f t="shared" si="5"/>
        <v>571291</v>
      </c>
      <c r="AU10" s="8">
        <v>163435</v>
      </c>
      <c r="AV10" s="8">
        <v>158705</v>
      </c>
      <c r="AW10" s="8">
        <v>152334</v>
      </c>
      <c r="AX10" s="8">
        <v>144196</v>
      </c>
      <c r="AY10" s="15">
        <f t="shared" si="8"/>
        <v>618670</v>
      </c>
      <c r="AZ10" s="8">
        <v>142282</v>
      </c>
      <c r="BA10" s="8">
        <v>151247</v>
      </c>
      <c r="BB10" s="8">
        <v>151931</v>
      </c>
      <c r="BC10" s="8">
        <v>145366</v>
      </c>
      <c r="BD10" s="15">
        <f t="shared" si="0"/>
        <v>590826</v>
      </c>
      <c r="BE10" s="8">
        <v>146958</v>
      </c>
      <c r="BF10" s="8">
        <v>145564</v>
      </c>
      <c r="BG10" s="8">
        <v>144374</v>
      </c>
      <c r="BH10" s="15">
        <f t="shared" si="6"/>
        <v>436896</v>
      </c>
    </row>
    <row r="11" spans="1:60" x14ac:dyDescent="0.3">
      <c r="A11" s="16" t="s">
        <v>29</v>
      </c>
      <c r="B11" s="8">
        <v>28937</v>
      </c>
      <c r="C11" s="9">
        <v>27012</v>
      </c>
      <c r="D11" s="9">
        <v>27672</v>
      </c>
      <c r="E11" s="10">
        <v>31845</v>
      </c>
      <c r="F11" s="15">
        <v>115466</v>
      </c>
      <c r="G11" s="9">
        <v>73139</v>
      </c>
      <c r="H11" s="9">
        <v>147207</v>
      </c>
      <c r="I11" s="9">
        <v>154511</v>
      </c>
      <c r="J11" s="10">
        <v>167439</v>
      </c>
      <c r="K11" s="15">
        <v>542296</v>
      </c>
      <c r="L11" s="9">
        <v>162072</v>
      </c>
      <c r="M11" s="9">
        <v>162239</v>
      </c>
      <c r="N11" s="9">
        <v>161721</v>
      </c>
      <c r="O11" s="10">
        <v>171002</v>
      </c>
      <c r="P11" s="15">
        <v>657034</v>
      </c>
      <c r="Q11" s="9">
        <v>164191</v>
      </c>
      <c r="R11" s="9">
        <v>168351</v>
      </c>
      <c r="S11" s="8">
        <v>177319</v>
      </c>
      <c r="T11" s="18">
        <v>187094</v>
      </c>
      <c r="U11" s="15">
        <f t="shared" si="1"/>
        <v>696955</v>
      </c>
      <c r="V11" s="8">
        <v>174884</v>
      </c>
      <c r="W11" s="8">
        <v>179272</v>
      </c>
      <c r="X11" s="8">
        <v>185080</v>
      </c>
      <c r="Y11" s="8">
        <v>198481</v>
      </c>
      <c r="Z11" s="15">
        <f t="shared" si="7"/>
        <v>737717</v>
      </c>
      <c r="AA11" s="8">
        <v>185966</v>
      </c>
      <c r="AB11" s="8">
        <v>200459</v>
      </c>
      <c r="AC11" s="8">
        <v>205542</v>
      </c>
      <c r="AD11" s="8">
        <v>222669</v>
      </c>
      <c r="AE11" s="15">
        <f t="shared" si="2"/>
        <v>814636</v>
      </c>
      <c r="AF11" s="8">
        <v>189257</v>
      </c>
      <c r="AG11" s="8">
        <v>104961</v>
      </c>
      <c r="AH11" s="8">
        <v>148611</v>
      </c>
      <c r="AI11" s="8">
        <v>217527</v>
      </c>
      <c r="AJ11" s="15">
        <f t="shared" si="3"/>
        <v>660356</v>
      </c>
      <c r="AK11" s="8">
        <v>204684</v>
      </c>
      <c r="AL11" s="8">
        <v>213675</v>
      </c>
      <c r="AM11" s="8">
        <v>261321</v>
      </c>
      <c r="AN11" s="8">
        <v>284360</v>
      </c>
      <c r="AO11" s="15">
        <f t="shared" si="4"/>
        <v>964040</v>
      </c>
      <c r="AP11" s="8">
        <v>254833</v>
      </c>
      <c r="AQ11" s="8">
        <v>285535</v>
      </c>
      <c r="AR11" s="8">
        <v>313650</v>
      </c>
      <c r="AS11" s="8">
        <v>350184</v>
      </c>
      <c r="AT11" s="15">
        <f t="shared" si="5"/>
        <v>1204202</v>
      </c>
      <c r="AU11" s="8">
        <v>330464</v>
      </c>
      <c r="AV11" s="8">
        <v>338056</v>
      </c>
      <c r="AW11" s="8">
        <v>335444</v>
      </c>
      <c r="AX11" s="8">
        <v>351095</v>
      </c>
      <c r="AY11" s="15">
        <f t="shared" si="8"/>
        <v>1355059</v>
      </c>
      <c r="AZ11" s="8">
        <v>335816</v>
      </c>
      <c r="BA11" s="8">
        <v>339826</v>
      </c>
      <c r="BB11" s="8">
        <v>355381</v>
      </c>
      <c r="BC11" s="8">
        <v>384662</v>
      </c>
      <c r="BD11" s="15">
        <f t="shared" si="0"/>
        <v>1415685</v>
      </c>
      <c r="BE11" s="8">
        <v>364766</v>
      </c>
      <c r="BF11" s="8">
        <v>375313</v>
      </c>
      <c r="BG11" s="8">
        <v>380017</v>
      </c>
      <c r="BH11" s="15">
        <f t="shared" si="6"/>
        <v>1120096</v>
      </c>
    </row>
    <row r="12" spans="1:60" x14ac:dyDescent="0.3">
      <c r="A12" s="23" t="s">
        <v>5</v>
      </c>
      <c r="B12" s="8">
        <v>29635</v>
      </c>
      <c r="C12" s="9">
        <v>34405</v>
      </c>
      <c r="D12" s="9">
        <v>35663</v>
      </c>
      <c r="E12" s="10">
        <v>38453</v>
      </c>
      <c r="F12" s="15">
        <v>138156</v>
      </c>
      <c r="G12" s="9">
        <v>36569</v>
      </c>
      <c r="H12" s="9">
        <v>41011</v>
      </c>
      <c r="I12" s="9">
        <v>46364</v>
      </c>
      <c r="J12" s="10">
        <v>46488</v>
      </c>
      <c r="K12" s="15">
        <v>170432</v>
      </c>
      <c r="L12" s="9">
        <v>47748</v>
      </c>
      <c r="M12" s="9">
        <v>53905</v>
      </c>
      <c r="N12" s="9">
        <v>52657</v>
      </c>
      <c r="O12" s="10">
        <v>54482</v>
      </c>
      <c r="P12" s="15">
        <v>208792</v>
      </c>
      <c r="Q12" s="9">
        <v>52337</v>
      </c>
      <c r="R12" s="9">
        <v>57008</v>
      </c>
      <c r="S12" s="8">
        <v>65862</v>
      </c>
      <c r="T12" s="18">
        <v>69839</v>
      </c>
      <c r="U12" s="15">
        <f t="shared" si="1"/>
        <v>245046</v>
      </c>
      <c r="V12" s="8">
        <v>67440</v>
      </c>
      <c r="W12" s="8">
        <v>84375</v>
      </c>
      <c r="X12" s="8">
        <v>88574</v>
      </c>
      <c r="Y12" s="8">
        <v>85430</v>
      </c>
      <c r="Z12" s="15">
        <f t="shared" si="7"/>
        <v>325819</v>
      </c>
      <c r="AA12" s="8">
        <v>87186</v>
      </c>
      <c r="AB12" s="8">
        <v>98835</v>
      </c>
      <c r="AC12" s="8">
        <v>114050</v>
      </c>
      <c r="AD12" s="8">
        <v>155650</v>
      </c>
      <c r="AE12" s="15">
        <f t="shared" si="2"/>
        <v>455721</v>
      </c>
      <c r="AF12" s="8">
        <v>169120</v>
      </c>
      <c r="AG12" s="8">
        <v>153935</v>
      </c>
      <c r="AH12" s="8">
        <v>208337</v>
      </c>
      <c r="AI12" s="8">
        <v>234181</v>
      </c>
      <c r="AJ12" s="15">
        <f t="shared" si="3"/>
        <v>765573</v>
      </c>
      <c r="AK12" s="8">
        <v>238520</v>
      </c>
      <c r="AL12" s="8">
        <v>223477</v>
      </c>
      <c r="AM12" s="8">
        <v>317092</v>
      </c>
      <c r="AN12" s="8">
        <v>338337</v>
      </c>
      <c r="AO12" s="15">
        <f t="shared" si="4"/>
        <v>1117426</v>
      </c>
      <c r="AP12" s="8">
        <v>332714</v>
      </c>
      <c r="AQ12" s="8">
        <v>366842</v>
      </c>
      <c r="AR12" s="8">
        <v>397926</v>
      </c>
      <c r="AS12" s="8">
        <v>411618</v>
      </c>
      <c r="AT12" s="15">
        <f t="shared" si="5"/>
        <v>1509100</v>
      </c>
      <c r="AU12" s="8">
        <v>439903</v>
      </c>
      <c r="AV12" s="8">
        <v>437569</v>
      </c>
      <c r="AW12" s="8">
        <v>439821</v>
      </c>
      <c r="AX12" s="8">
        <v>451022</v>
      </c>
      <c r="AY12" s="15">
        <f t="shared" si="8"/>
        <v>1768315</v>
      </c>
      <c r="AZ12" s="8">
        <v>448843</v>
      </c>
      <c r="BA12" s="8">
        <v>490152</v>
      </c>
      <c r="BB12" s="8">
        <v>512673</v>
      </c>
      <c r="BC12" s="8">
        <f>264336+169047+82719</f>
        <v>516102</v>
      </c>
      <c r="BD12" s="15">
        <f t="shared" si="0"/>
        <v>1967770</v>
      </c>
      <c r="BE12" s="8">
        <v>510292</v>
      </c>
      <c r="BF12" s="8">
        <f>286169+164439+79668</f>
        <v>530276</v>
      </c>
      <c r="BG12" s="8">
        <f>304418+169119+75751</f>
        <v>549288</v>
      </c>
      <c r="BH12" s="15">
        <f t="shared" si="6"/>
        <v>1589856</v>
      </c>
    </row>
    <row r="13" spans="1:60" x14ac:dyDescent="0.3">
      <c r="A13" s="6" t="s">
        <v>3</v>
      </c>
      <c r="B13" s="19">
        <f>SUM(B4:B12)</f>
        <v>1523205</v>
      </c>
      <c r="C13" s="19">
        <f>SUM(C4:C12)</f>
        <v>1530137</v>
      </c>
      <c r="D13" s="19">
        <f>SUM(D4:D12)</f>
        <v>1639761</v>
      </c>
      <c r="E13" s="19">
        <v>1788710</v>
      </c>
      <c r="F13" s="19">
        <f t="shared" ref="F13:Q13" si="9">SUM(F4:F12)</f>
        <v>6481813</v>
      </c>
      <c r="G13" s="19">
        <f t="shared" si="9"/>
        <v>1726220</v>
      </c>
      <c r="H13" s="19">
        <f t="shared" si="9"/>
        <v>1857181</v>
      </c>
      <c r="I13" s="19">
        <f t="shared" si="9"/>
        <v>2099200</v>
      </c>
      <c r="J13" s="19">
        <f t="shared" si="9"/>
        <v>2262816</v>
      </c>
      <c r="K13" s="19">
        <f t="shared" si="9"/>
        <v>7945417</v>
      </c>
      <c r="L13" s="19">
        <f t="shared" si="9"/>
        <v>2104216</v>
      </c>
      <c r="M13" s="19">
        <f t="shared" si="9"/>
        <v>2101067</v>
      </c>
      <c r="N13" s="19">
        <f t="shared" si="9"/>
        <v>2214012</v>
      </c>
      <c r="O13" s="19">
        <f t="shared" si="9"/>
        <v>2257345</v>
      </c>
      <c r="P13" s="19">
        <f t="shared" si="9"/>
        <v>8676640</v>
      </c>
      <c r="Q13" s="19">
        <f t="shared" si="9"/>
        <v>2041823</v>
      </c>
      <c r="R13" s="19">
        <f t="shared" ref="R13:S13" si="10">SUM(R4:R12)</f>
        <v>2117243</v>
      </c>
      <c r="S13" s="19">
        <f t="shared" si="10"/>
        <v>2232343</v>
      </c>
      <c r="T13" s="19">
        <f t="shared" ref="T13" si="11">SUM(T4:T12)</f>
        <v>2304195</v>
      </c>
      <c r="U13" s="19">
        <f>SUM(U4:U12)</f>
        <v>8695604</v>
      </c>
      <c r="V13" s="19">
        <f t="shared" ref="V13:Y13" si="12">SUM(V4:V12)</f>
        <v>2104345</v>
      </c>
      <c r="W13" s="19">
        <f t="shared" si="12"/>
        <v>2222169</v>
      </c>
      <c r="X13" s="19">
        <f t="shared" si="12"/>
        <v>2282784</v>
      </c>
      <c r="Y13" s="19">
        <f t="shared" si="12"/>
        <v>2406768</v>
      </c>
      <c r="Z13" s="19">
        <f>+V13+W13+X13+Y13</f>
        <v>9016066</v>
      </c>
      <c r="AA13" s="19">
        <f t="shared" ref="AA13:AD13" si="13">SUM(AA4:AA12)</f>
        <v>2245742</v>
      </c>
      <c r="AB13" s="19">
        <f t="shared" si="13"/>
        <v>2400675</v>
      </c>
      <c r="AC13" s="19">
        <f t="shared" si="13"/>
        <v>2553619</v>
      </c>
      <c r="AD13" s="19">
        <f t="shared" si="13"/>
        <v>2758815</v>
      </c>
      <c r="AE13" s="19">
        <f>SUM(AA13:AD13)</f>
        <v>9958851</v>
      </c>
      <c r="AF13" s="19">
        <f t="shared" ref="AF13:AI13" si="14">SUM(AF4:AF12)</f>
        <v>2659333</v>
      </c>
      <c r="AG13" s="19">
        <f t="shared" si="14"/>
        <v>2665449</v>
      </c>
      <c r="AH13" s="19">
        <f t="shared" si="14"/>
        <v>2853488</v>
      </c>
      <c r="AI13" s="19">
        <f t="shared" si="14"/>
        <v>2949271</v>
      </c>
      <c r="AJ13" s="19">
        <f t="shared" si="3"/>
        <v>11127541</v>
      </c>
      <c r="AK13" s="19">
        <f t="shared" ref="AK13" si="15">SUM(AK4:AK12)</f>
        <v>2833700</v>
      </c>
      <c r="AL13" s="19">
        <f>SUM(AL4:AL12)</f>
        <v>2942014</v>
      </c>
      <c r="AM13" s="19">
        <f>SUM(AM4:AM12)</f>
        <v>3359576</v>
      </c>
      <c r="AN13" s="19">
        <f>SUM(AN4:AN12)</f>
        <v>3602981</v>
      </c>
      <c r="AO13" s="19">
        <f t="shared" si="4"/>
        <v>12738271</v>
      </c>
      <c r="AP13" s="19">
        <f t="shared" ref="AP13:AS13" si="16">SUM(AP4:AP12)</f>
        <v>3597442</v>
      </c>
      <c r="AQ13" s="19">
        <f t="shared" si="16"/>
        <v>4014178</v>
      </c>
      <c r="AR13" s="19">
        <f t="shared" si="16"/>
        <v>4545170</v>
      </c>
      <c r="AS13" s="19">
        <f t="shared" si="16"/>
        <v>4881033</v>
      </c>
      <c r="AT13" s="19">
        <f t="shared" si="5"/>
        <v>17037823</v>
      </c>
      <c r="AU13" s="19">
        <f t="shared" ref="AU13" si="17">SUM(AU4:AU12)</f>
        <v>4880506</v>
      </c>
      <c r="AV13" s="19">
        <f>SUM(AV4:AV12)</f>
        <v>4737160</v>
      </c>
      <c r="AW13" s="19">
        <f>SUM(AW4:AW12)</f>
        <v>4668317</v>
      </c>
      <c r="AX13" s="19">
        <f>SUM(AX4:AX12)</f>
        <v>4620281</v>
      </c>
      <c r="AY13" s="19">
        <f t="shared" si="8"/>
        <v>18906264</v>
      </c>
      <c r="AZ13" s="19">
        <f>SUM(AZ4:AZ12)</f>
        <v>4306967</v>
      </c>
      <c r="BA13" s="19">
        <f>SUM(BA4:BA12)</f>
        <v>4461138</v>
      </c>
      <c r="BB13" s="19">
        <f>SUM(BB4:BB12)</f>
        <v>4750301</v>
      </c>
      <c r="BC13" s="19">
        <f>SUM(BC4:BC12)</f>
        <v>5071550</v>
      </c>
      <c r="BD13" s="19">
        <f>SUM(AZ13:BC13)</f>
        <v>18589956</v>
      </c>
      <c r="BE13" s="19">
        <f>SUM(BE4:BE12)</f>
        <v>4872788</v>
      </c>
      <c r="BF13" s="19">
        <f>SUM(BF4:BF12)</f>
        <v>5165475</v>
      </c>
      <c r="BG13" s="19">
        <f>SUM(BG4:BG12)</f>
        <v>5277189</v>
      </c>
      <c r="BH13" s="19">
        <f>SUM(BE13:BG13)</f>
        <v>15315452</v>
      </c>
    </row>
    <row r="14" spans="1:60" x14ac:dyDescent="0.3">
      <c r="A14" s="7"/>
      <c r="B14" s="12"/>
      <c r="C14" s="7"/>
      <c r="D14" s="7"/>
      <c r="E14" s="7"/>
      <c r="F14" s="7"/>
      <c r="G14" s="10"/>
      <c r="H14" s="10"/>
      <c r="I14" s="10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</row>
    <row r="15" spans="1:60" x14ac:dyDescent="0.3">
      <c r="A15" s="1" t="s">
        <v>21</v>
      </c>
      <c r="B15" s="3"/>
      <c r="C15" s="1"/>
      <c r="D15" s="1"/>
      <c r="E15" s="13"/>
      <c r="F15" s="1"/>
      <c r="G15" s="1"/>
      <c r="H15" s="1"/>
      <c r="I15" s="1"/>
      <c r="J15" s="13"/>
      <c r="K15" s="1"/>
      <c r="L15" s="1"/>
      <c r="M15" s="1"/>
      <c r="N15" s="1"/>
      <c r="O15" s="13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</row>
    <row r="16" spans="1:60" x14ac:dyDescent="0.3">
      <c r="A16" s="7"/>
      <c r="B16" s="12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</row>
    <row r="17" spans="1:60" s="4" customFormat="1" x14ac:dyDescent="0.3">
      <c r="A17" s="6" t="s">
        <v>20</v>
      </c>
      <c r="B17" s="6" t="s">
        <v>6</v>
      </c>
      <c r="C17" s="6" t="s">
        <v>7</v>
      </c>
      <c r="D17" s="6" t="s">
        <v>8</v>
      </c>
      <c r="E17" s="6" t="s">
        <v>9</v>
      </c>
      <c r="F17" s="6" t="s">
        <v>0</v>
      </c>
      <c r="G17" s="6" t="s">
        <v>10</v>
      </c>
      <c r="H17" s="6" t="s">
        <v>11</v>
      </c>
      <c r="I17" s="6" t="s">
        <v>12</v>
      </c>
      <c r="J17" s="6" t="s">
        <v>13</v>
      </c>
      <c r="K17" s="6" t="s">
        <v>1</v>
      </c>
      <c r="L17" s="6" t="s">
        <v>14</v>
      </c>
      <c r="M17" s="6" t="s">
        <v>15</v>
      </c>
      <c r="N17" s="6" t="s">
        <v>16</v>
      </c>
      <c r="O17" s="6" t="s">
        <v>17</v>
      </c>
      <c r="P17" s="6" t="s">
        <v>2</v>
      </c>
      <c r="Q17" s="6" t="s">
        <v>18</v>
      </c>
      <c r="R17" s="6" t="s">
        <v>22</v>
      </c>
      <c r="S17" s="6" t="s">
        <v>23</v>
      </c>
      <c r="T17" s="6" t="s">
        <v>32</v>
      </c>
      <c r="U17" s="6" t="s">
        <v>31</v>
      </c>
      <c r="V17" s="6" t="s">
        <v>33</v>
      </c>
      <c r="W17" s="6" t="s">
        <v>35</v>
      </c>
      <c r="X17" s="6" t="s">
        <v>36</v>
      </c>
      <c r="Y17" s="6" t="s">
        <v>37</v>
      </c>
      <c r="Z17" s="6" t="s">
        <v>34</v>
      </c>
      <c r="AA17" s="6" t="s">
        <v>40</v>
      </c>
      <c r="AB17" s="6" t="s">
        <v>42</v>
      </c>
      <c r="AC17" s="6" t="s">
        <v>44</v>
      </c>
      <c r="AD17" s="6" t="s">
        <v>46</v>
      </c>
      <c r="AE17" s="6" t="s">
        <v>51</v>
      </c>
      <c r="AF17" s="6" t="s">
        <v>52</v>
      </c>
      <c r="AG17" s="6" t="s">
        <v>53</v>
      </c>
      <c r="AH17" s="6" t="s">
        <v>56</v>
      </c>
      <c r="AI17" s="6" t="s">
        <v>58</v>
      </c>
      <c r="AJ17" s="6" t="s">
        <v>54</v>
      </c>
      <c r="AK17" s="6" t="s">
        <v>60</v>
      </c>
      <c r="AL17" s="6" t="s">
        <v>64</v>
      </c>
      <c r="AM17" s="6" t="s">
        <v>66</v>
      </c>
      <c r="AN17" s="6" t="s">
        <v>68</v>
      </c>
      <c r="AO17" s="6" t="s">
        <v>62</v>
      </c>
      <c r="AP17" s="6" t="s">
        <v>71</v>
      </c>
      <c r="AQ17" s="6" t="s">
        <v>74</v>
      </c>
      <c r="AR17" s="6" t="s">
        <v>76</v>
      </c>
      <c r="AS17" s="6" t="s">
        <v>78</v>
      </c>
      <c r="AT17" s="6" t="s">
        <v>72</v>
      </c>
      <c r="AU17" s="6" t="s">
        <v>81</v>
      </c>
      <c r="AV17" s="14" t="s">
        <v>84</v>
      </c>
      <c r="AW17" s="14" t="s">
        <v>86</v>
      </c>
      <c r="AX17" s="14" t="s">
        <v>88</v>
      </c>
      <c r="AY17" s="6" t="s">
        <v>82</v>
      </c>
      <c r="AZ17" s="14" t="s">
        <v>92</v>
      </c>
      <c r="BA17" s="14" t="s">
        <v>94</v>
      </c>
      <c r="BB17" s="14" t="s">
        <v>96</v>
      </c>
      <c r="BC17" s="14" t="s">
        <v>98</v>
      </c>
      <c r="BD17" s="6" t="s">
        <v>91</v>
      </c>
      <c r="BE17" s="14" t="s">
        <v>101</v>
      </c>
      <c r="BF17" s="14" t="s">
        <v>104</v>
      </c>
      <c r="BG17" s="14" t="s">
        <v>107</v>
      </c>
      <c r="BH17" s="6" t="s">
        <v>102</v>
      </c>
    </row>
    <row r="18" spans="1:60" x14ac:dyDescent="0.3">
      <c r="A18" s="16" t="s">
        <v>24</v>
      </c>
      <c r="B18" s="8">
        <v>62894</v>
      </c>
      <c r="C18" s="9">
        <v>48490</v>
      </c>
      <c r="D18" s="9">
        <v>48302</v>
      </c>
      <c r="E18" s="10">
        <v>51456</v>
      </c>
      <c r="F18" s="15">
        <v>211142</v>
      </c>
      <c r="G18" s="9">
        <v>55877</v>
      </c>
      <c r="H18" s="9">
        <v>54005</v>
      </c>
      <c r="I18" s="9">
        <v>57103</v>
      </c>
      <c r="J18" s="10">
        <v>65236</v>
      </c>
      <c r="K18" s="15">
        <v>232221</v>
      </c>
      <c r="L18" s="9">
        <v>73385</v>
      </c>
      <c r="M18" s="9">
        <v>74834</v>
      </c>
      <c r="N18" s="9">
        <v>46096</v>
      </c>
      <c r="O18" s="10">
        <v>49159</v>
      </c>
      <c r="P18" s="15">
        <v>243474</v>
      </c>
      <c r="Q18" s="9">
        <v>55474</v>
      </c>
      <c r="R18" s="9">
        <v>51844</v>
      </c>
      <c r="S18" s="8">
        <v>50521</v>
      </c>
      <c r="T18" s="18">
        <v>51644</v>
      </c>
      <c r="U18" s="15">
        <f>+Q18+R18+S18+T18</f>
        <v>209483</v>
      </c>
      <c r="V18" s="8">
        <v>54256</v>
      </c>
      <c r="W18" s="8">
        <v>51603</v>
      </c>
      <c r="X18" s="8">
        <v>49287</v>
      </c>
      <c r="Y18" s="8">
        <v>72784</v>
      </c>
      <c r="Z18" s="15">
        <f>+V18+W18+X18+Y18</f>
        <v>227930</v>
      </c>
      <c r="AA18" s="8">
        <v>57722</v>
      </c>
      <c r="AB18" s="8">
        <v>52415</v>
      </c>
      <c r="AC18" s="8">
        <v>46883</v>
      </c>
      <c r="AD18" s="8">
        <v>80562</v>
      </c>
      <c r="AE18" s="15">
        <f>SUM(AA18:AD18)</f>
        <v>237582</v>
      </c>
      <c r="AF18" s="8">
        <v>74949</v>
      </c>
      <c r="AG18" s="8">
        <v>75504</v>
      </c>
      <c r="AH18" s="8">
        <v>67882</v>
      </c>
      <c r="AI18" s="8">
        <v>65745</v>
      </c>
      <c r="AJ18" s="15">
        <f>SUM(AF18:AI18)</f>
        <v>284080</v>
      </c>
      <c r="AK18" s="8">
        <v>67253</v>
      </c>
      <c r="AL18" s="8">
        <v>51455</v>
      </c>
      <c r="AM18" s="8">
        <v>71708</v>
      </c>
      <c r="AN18" s="8">
        <v>36847</v>
      </c>
      <c r="AO18" s="15">
        <f>SUM(AK18:AN18)</f>
        <v>227263</v>
      </c>
      <c r="AP18" s="8">
        <v>73027</v>
      </c>
      <c r="AQ18" s="8">
        <v>74528</v>
      </c>
      <c r="AR18" s="8">
        <v>88950</v>
      </c>
      <c r="AS18" s="8">
        <v>79338</v>
      </c>
      <c r="AT18" s="15">
        <f t="shared" ref="AT18:AT27" si="18">SUM(AP18:AS18)</f>
        <v>315843</v>
      </c>
      <c r="AU18" s="8">
        <v>83350</v>
      </c>
      <c r="AV18" s="8">
        <v>60663</v>
      </c>
      <c r="AW18" s="8">
        <v>51646</v>
      </c>
      <c r="AX18" s="8">
        <v>90129</v>
      </c>
      <c r="AY18" s="15">
        <f t="shared" ref="AY18:AY27" si="19">SUM(AU18:AX18)</f>
        <v>285788</v>
      </c>
      <c r="AZ18" s="8">
        <v>115520</v>
      </c>
      <c r="BA18" s="8">
        <v>103416</v>
      </c>
      <c r="BB18" s="8">
        <v>90984</v>
      </c>
      <c r="BC18" s="8">
        <v>115868</v>
      </c>
      <c r="BD18" s="15">
        <f t="shared" ref="BD18:BD27" si="20">SUM(AZ18:BC18)</f>
        <v>425788</v>
      </c>
      <c r="BE18" s="8">
        <v>123340</v>
      </c>
      <c r="BF18" s="8">
        <v>97203</v>
      </c>
      <c r="BG18" s="8">
        <v>121575</v>
      </c>
      <c r="BH18" s="15">
        <f>SUM(BE18:BG18)</f>
        <v>342118</v>
      </c>
    </row>
    <row r="19" spans="1:60" ht="16.5" customHeight="1" x14ac:dyDescent="0.3">
      <c r="A19" s="16" t="s">
        <v>25</v>
      </c>
      <c r="B19" s="8">
        <v>42876</v>
      </c>
      <c r="C19" s="9">
        <v>36050</v>
      </c>
      <c r="D19" s="9">
        <v>44888</v>
      </c>
      <c r="E19" s="10">
        <v>45225</v>
      </c>
      <c r="F19" s="15">
        <v>169039</v>
      </c>
      <c r="G19" s="9">
        <v>48592</v>
      </c>
      <c r="H19" s="9">
        <v>38563</v>
      </c>
      <c r="I19" s="9">
        <v>56247</v>
      </c>
      <c r="J19" s="10">
        <v>42606</v>
      </c>
      <c r="K19" s="15">
        <v>186008</v>
      </c>
      <c r="L19" s="9">
        <v>53711</v>
      </c>
      <c r="M19" s="9">
        <v>46394</v>
      </c>
      <c r="N19" s="9">
        <v>59806</v>
      </c>
      <c r="O19" s="10">
        <v>50808</v>
      </c>
      <c r="P19" s="15">
        <v>210719</v>
      </c>
      <c r="Q19" s="9">
        <v>50978</v>
      </c>
      <c r="R19" s="9">
        <v>50670</v>
      </c>
      <c r="S19" s="8">
        <v>62419</v>
      </c>
      <c r="T19" s="18">
        <v>56306</v>
      </c>
      <c r="U19" s="15">
        <f t="shared" ref="U19:U26" si="21">+Q19+R19+S19+T19</f>
        <v>220373</v>
      </c>
      <c r="V19" s="8">
        <v>58524</v>
      </c>
      <c r="W19" s="8">
        <v>59549</v>
      </c>
      <c r="X19" s="8">
        <v>62054</v>
      </c>
      <c r="Y19" s="8">
        <v>63513</v>
      </c>
      <c r="Z19" s="15">
        <f t="shared" ref="Z19:Z26" si="22">+V19+W19+X19+Y19</f>
        <v>243640</v>
      </c>
      <c r="AA19" s="8">
        <v>63880</v>
      </c>
      <c r="AB19" s="8">
        <v>79530</v>
      </c>
      <c r="AC19" s="8">
        <v>70220</v>
      </c>
      <c r="AD19" s="8">
        <v>62952</v>
      </c>
      <c r="AE19" s="15">
        <f t="shared" ref="AE19:AE26" si="23">SUM(AA19:AD19)</f>
        <v>276582</v>
      </c>
      <c r="AF19" s="8">
        <v>73673</v>
      </c>
      <c r="AG19" s="8">
        <v>88034</v>
      </c>
      <c r="AH19" s="8">
        <v>79226</v>
      </c>
      <c r="AI19" s="8">
        <v>60309</v>
      </c>
      <c r="AJ19" s="15">
        <f t="shared" ref="AJ19:AJ27" si="24">SUM(AF19:AI19)</f>
        <v>301242</v>
      </c>
      <c r="AK19" s="8">
        <v>57816</v>
      </c>
      <c r="AL19" s="8">
        <v>41489</v>
      </c>
      <c r="AM19" s="8">
        <v>55667</v>
      </c>
      <c r="AN19" s="8">
        <v>49922</v>
      </c>
      <c r="AO19" s="15">
        <f t="shared" ref="AO19:AO27" si="25">SUM(AK19:AN19)</f>
        <v>204894</v>
      </c>
      <c r="AP19" s="8">
        <v>64551</v>
      </c>
      <c r="AQ19" s="8">
        <v>83756</v>
      </c>
      <c r="AR19" s="8">
        <v>116905</v>
      </c>
      <c r="AS19" s="8">
        <v>100336</v>
      </c>
      <c r="AT19" s="15">
        <f t="shared" si="18"/>
        <v>365548</v>
      </c>
      <c r="AU19" s="8">
        <v>140977</v>
      </c>
      <c r="AV19" s="8">
        <v>114759</v>
      </c>
      <c r="AW19" s="8">
        <v>85916</v>
      </c>
      <c r="AX19" s="8">
        <v>79264</v>
      </c>
      <c r="AY19" s="15">
        <f t="shared" si="19"/>
        <v>420916</v>
      </c>
      <c r="AZ19" s="8">
        <v>112735</v>
      </c>
      <c r="BA19" s="8">
        <v>107754</v>
      </c>
      <c r="BB19" s="8">
        <v>124525</v>
      </c>
      <c r="BC19" s="8">
        <v>109230</v>
      </c>
      <c r="BD19" s="15">
        <f t="shared" si="20"/>
        <v>454244</v>
      </c>
      <c r="BE19" s="8">
        <v>145947</v>
      </c>
      <c r="BF19" s="8">
        <v>147820</v>
      </c>
      <c r="BG19" s="8">
        <v>180320</v>
      </c>
      <c r="BH19" s="15">
        <f t="shared" ref="BH19:BH27" si="26">SUM(BE19:BG19)</f>
        <v>474087</v>
      </c>
    </row>
    <row r="20" spans="1:60" ht="16.5" customHeight="1" x14ac:dyDescent="0.3">
      <c r="A20" s="16" t="s">
        <v>26</v>
      </c>
      <c r="B20" s="8">
        <v>33357</v>
      </c>
      <c r="C20" s="9">
        <v>21982</v>
      </c>
      <c r="D20" s="9">
        <v>36444</v>
      </c>
      <c r="E20" s="10">
        <v>28020</v>
      </c>
      <c r="F20" s="15">
        <v>119803</v>
      </c>
      <c r="G20" s="9">
        <v>30572</v>
      </c>
      <c r="H20" s="9">
        <v>24307</v>
      </c>
      <c r="I20" s="9">
        <v>30773</v>
      </c>
      <c r="J20" s="10">
        <v>38563</v>
      </c>
      <c r="K20" s="15">
        <v>124215</v>
      </c>
      <c r="L20" s="9">
        <v>29397</v>
      </c>
      <c r="M20" s="9">
        <v>26766</v>
      </c>
      <c r="N20" s="9">
        <v>53494</v>
      </c>
      <c r="O20" s="10">
        <v>36968</v>
      </c>
      <c r="P20" s="15">
        <v>146625</v>
      </c>
      <c r="Q20" s="9">
        <v>50164</v>
      </c>
      <c r="R20" s="9">
        <v>44416</v>
      </c>
      <c r="S20" s="8">
        <v>58563</v>
      </c>
      <c r="T20" s="18">
        <v>53335</v>
      </c>
      <c r="U20" s="15">
        <f t="shared" si="21"/>
        <v>206478</v>
      </c>
      <c r="V20" s="8">
        <v>60481</v>
      </c>
      <c r="W20" s="8">
        <v>56941</v>
      </c>
      <c r="X20" s="8">
        <v>76180</v>
      </c>
      <c r="Y20" s="8">
        <v>55903</v>
      </c>
      <c r="Z20" s="15">
        <f t="shared" si="22"/>
        <v>249505</v>
      </c>
      <c r="AA20" s="8">
        <v>62928</v>
      </c>
      <c r="AB20" s="8">
        <v>54524</v>
      </c>
      <c r="AC20" s="8">
        <v>64886</v>
      </c>
      <c r="AD20" s="8">
        <v>49650</v>
      </c>
      <c r="AE20" s="15">
        <f t="shared" si="23"/>
        <v>231988</v>
      </c>
      <c r="AF20" s="8">
        <v>57808</v>
      </c>
      <c r="AG20" s="8">
        <v>57814</v>
      </c>
      <c r="AH20" s="8">
        <v>65974</v>
      </c>
      <c r="AI20" s="8">
        <v>50771</v>
      </c>
      <c r="AJ20" s="15">
        <f t="shared" si="24"/>
        <v>232367</v>
      </c>
      <c r="AK20" s="8">
        <v>69202</v>
      </c>
      <c r="AL20" s="8">
        <v>59992</v>
      </c>
      <c r="AM20" s="8">
        <v>78290</v>
      </c>
      <c r="AN20" s="8">
        <v>55023</v>
      </c>
      <c r="AO20" s="15">
        <f t="shared" si="25"/>
        <v>262507</v>
      </c>
      <c r="AP20" s="8">
        <v>87997</v>
      </c>
      <c r="AQ20" s="8">
        <v>79416</v>
      </c>
      <c r="AR20" s="8">
        <v>95923</v>
      </c>
      <c r="AS20" s="8">
        <v>65437</v>
      </c>
      <c r="AT20" s="15">
        <f t="shared" si="18"/>
        <v>328773</v>
      </c>
      <c r="AU20" s="8">
        <v>124300</v>
      </c>
      <c r="AV20" s="8">
        <v>79919</v>
      </c>
      <c r="AW20" s="8">
        <v>70212</v>
      </c>
      <c r="AX20" s="8">
        <v>67358</v>
      </c>
      <c r="AY20" s="15">
        <f t="shared" si="19"/>
        <v>341789</v>
      </c>
      <c r="AZ20" s="8">
        <v>77090</v>
      </c>
      <c r="BA20" s="8">
        <v>52152</v>
      </c>
      <c r="BB20" s="8">
        <v>62997</v>
      </c>
      <c r="BC20" s="8">
        <v>68286</v>
      </c>
      <c r="BD20" s="15">
        <f t="shared" si="20"/>
        <v>260525</v>
      </c>
      <c r="BE20" s="8">
        <v>129218</v>
      </c>
      <c r="BF20" s="8">
        <v>158726</v>
      </c>
      <c r="BG20" s="8">
        <v>174416</v>
      </c>
      <c r="BH20" s="15">
        <f t="shared" si="26"/>
        <v>462360</v>
      </c>
    </row>
    <row r="21" spans="1:60" ht="16.5" customHeight="1" x14ac:dyDescent="0.3">
      <c r="A21" s="16" t="s">
        <v>27</v>
      </c>
      <c r="B21" s="8">
        <v>51771</v>
      </c>
      <c r="C21" s="9">
        <v>32595</v>
      </c>
      <c r="D21" s="9">
        <v>25370</v>
      </c>
      <c r="E21" s="10">
        <v>36919</v>
      </c>
      <c r="F21" s="15">
        <v>146655</v>
      </c>
      <c r="G21" s="9">
        <v>45007</v>
      </c>
      <c r="H21" s="9">
        <v>33544</v>
      </c>
      <c r="I21" s="9">
        <v>47137</v>
      </c>
      <c r="J21" s="10">
        <v>29757</v>
      </c>
      <c r="K21" s="15">
        <v>155445</v>
      </c>
      <c r="L21" s="9">
        <v>50562</v>
      </c>
      <c r="M21" s="9">
        <v>38703</v>
      </c>
      <c r="N21" s="9">
        <v>37826</v>
      </c>
      <c r="O21" s="10">
        <v>27947</v>
      </c>
      <c r="P21" s="15">
        <v>155038</v>
      </c>
      <c r="Q21" s="9">
        <v>36243</v>
      </c>
      <c r="R21" s="9">
        <v>34791</v>
      </c>
      <c r="S21" s="8">
        <v>30598</v>
      </c>
      <c r="T21" s="18">
        <v>19136</v>
      </c>
      <c r="U21" s="15">
        <f t="shared" si="21"/>
        <v>120768</v>
      </c>
      <c r="V21" s="8">
        <v>23537</v>
      </c>
      <c r="W21" s="8">
        <v>29426</v>
      </c>
      <c r="X21" s="8">
        <v>27619</v>
      </c>
      <c r="Y21" s="8">
        <v>17912</v>
      </c>
      <c r="Z21" s="15">
        <f t="shared" si="22"/>
        <v>98494</v>
      </c>
      <c r="AA21" s="8">
        <v>24913</v>
      </c>
      <c r="AB21" s="8">
        <v>35805</v>
      </c>
      <c r="AC21" s="8">
        <v>44831</v>
      </c>
      <c r="AD21" s="8">
        <v>35828</v>
      </c>
      <c r="AE21" s="15">
        <f t="shared" si="23"/>
        <v>141377</v>
      </c>
      <c r="AF21" s="8">
        <v>63945</v>
      </c>
      <c r="AG21" s="8">
        <v>71716</v>
      </c>
      <c r="AH21" s="8">
        <v>50928</v>
      </c>
      <c r="AI21" s="8">
        <v>30994</v>
      </c>
      <c r="AJ21" s="15">
        <f t="shared" si="24"/>
        <v>217583</v>
      </c>
      <c r="AK21" s="8">
        <v>60291</v>
      </c>
      <c r="AL21" s="8">
        <v>63924</v>
      </c>
      <c r="AM21" s="8">
        <v>57167</v>
      </c>
      <c r="AN21" s="8">
        <v>43252</v>
      </c>
      <c r="AO21" s="15">
        <f t="shared" si="25"/>
        <v>224634</v>
      </c>
      <c r="AP21" s="8">
        <v>61713</v>
      </c>
      <c r="AQ21" s="8">
        <v>50695</v>
      </c>
      <c r="AR21" s="8">
        <v>48402</v>
      </c>
      <c r="AS21" s="8">
        <v>83662</v>
      </c>
      <c r="AT21" s="15">
        <f t="shared" si="18"/>
        <v>244472</v>
      </c>
      <c r="AU21" s="8">
        <v>98081</v>
      </c>
      <c r="AV21" s="8">
        <v>66869</v>
      </c>
      <c r="AW21" s="8">
        <v>84061</v>
      </c>
      <c r="AX21" s="8">
        <v>89972</v>
      </c>
      <c r="AY21" s="15">
        <f t="shared" si="19"/>
        <v>338983</v>
      </c>
      <c r="AZ21" s="8">
        <v>97991</v>
      </c>
      <c r="BA21" s="8">
        <v>97109</v>
      </c>
      <c r="BB21" s="8">
        <v>85088</v>
      </c>
      <c r="BC21" s="8">
        <v>72615</v>
      </c>
      <c r="BD21" s="15">
        <f t="shared" si="20"/>
        <v>352803</v>
      </c>
      <c r="BE21" s="8">
        <v>74424</v>
      </c>
      <c r="BF21" s="8">
        <v>79064</v>
      </c>
      <c r="BG21" s="8">
        <v>80154</v>
      </c>
      <c r="BH21" s="15">
        <f t="shared" si="26"/>
        <v>233642</v>
      </c>
    </row>
    <row r="22" spans="1:60" ht="15.75" customHeight="1" x14ac:dyDescent="0.3">
      <c r="A22" s="16" t="s">
        <v>30</v>
      </c>
      <c r="B22" s="8">
        <v>14676</v>
      </c>
      <c r="C22" s="9">
        <v>28935</v>
      </c>
      <c r="D22" s="9">
        <v>20071</v>
      </c>
      <c r="E22" s="10">
        <v>18419</v>
      </c>
      <c r="F22" s="15">
        <v>82101</v>
      </c>
      <c r="G22" s="9">
        <v>22674</v>
      </c>
      <c r="H22" s="9">
        <v>24407</v>
      </c>
      <c r="I22" s="9">
        <v>26533</v>
      </c>
      <c r="J22" s="10">
        <v>20436</v>
      </c>
      <c r="K22" s="15">
        <v>94050</v>
      </c>
      <c r="L22" s="9">
        <v>26290</v>
      </c>
      <c r="M22" s="9">
        <v>26537</v>
      </c>
      <c r="N22" s="9">
        <v>21890</v>
      </c>
      <c r="O22" s="10">
        <v>21455</v>
      </c>
      <c r="P22" s="15">
        <v>96172</v>
      </c>
      <c r="Q22" s="9">
        <v>31270</v>
      </c>
      <c r="R22" s="9">
        <v>36595</v>
      </c>
      <c r="S22" s="8">
        <v>31976</v>
      </c>
      <c r="T22" s="18">
        <v>27014</v>
      </c>
      <c r="U22" s="15">
        <f t="shared" si="21"/>
        <v>126855</v>
      </c>
      <c r="V22" s="8">
        <v>33816</v>
      </c>
      <c r="W22" s="8">
        <v>33707</v>
      </c>
      <c r="X22" s="8">
        <v>33285</v>
      </c>
      <c r="Y22" s="8">
        <v>28305</v>
      </c>
      <c r="Z22" s="15">
        <f t="shared" si="22"/>
        <v>129113</v>
      </c>
      <c r="AA22" s="8">
        <v>38187</v>
      </c>
      <c r="AB22" s="8">
        <v>36325</v>
      </c>
      <c r="AC22" s="8">
        <v>38232</v>
      </c>
      <c r="AD22" s="8">
        <v>28859</v>
      </c>
      <c r="AE22" s="15">
        <f t="shared" si="23"/>
        <v>141603</v>
      </c>
      <c r="AF22" s="8">
        <v>31926</v>
      </c>
      <c r="AG22" s="8">
        <v>48454</v>
      </c>
      <c r="AH22" s="8">
        <v>38789</v>
      </c>
      <c r="AI22" s="8">
        <v>25764</v>
      </c>
      <c r="AJ22" s="15">
        <f t="shared" si="24"/>
        <v>144933</v>
      </c>
      <c r="AK22" s="8">
        <v>32329</v>
      </c>
      <c r="AL22" s="8">
        <v>40600</v>
      </c>
      <c r="AM22" s="8">
        <v>37966</v>
      </c>
      <c r="AN22" s="8">
        <v>36930</v>
      </c>
      <c r="AO22" s="15">
        <f t="shared" si="25"/>
        <v>147825</v>
      </c>
      <c r="AP22" s="8">
        <v>40916</v>
      </c>
      <c r="AQ22" s="8">
        <v>58489</v>
      </c>
      <c r="AR22" s="8">
        <v>47867</v>
      </c>
      <c r="AS22" s="8">
        <v>36117</v>
      </c>
      <c r="AT22" s="15">
        <f t="shared" si="18"/>
        <v>183389</v>
      </c>
      <c r="AU22" s="8">
        <v>41312</v>
      </c>
      <c r="AV22" s="8">
        <v>63085</v>
      </c>
      <c r="AW22" s="8">
        <v>59075</v>
      </c>
      <c r="AX22" s="8">
        <v>47583</v>
      </c>
      <c r="AY22" s="15">
        <f t="shared" si="19"/>
        <v>211055</v>
      </c>
      <c r="AZ22" s="8">
        <v>57223</v>
      </c>
      <c r="BA22" s="8">
        <v>65557</v>
      </c>
      <c r="BB22" s="8">
        <v>68934</v>
      </c>
      <c r="BC22" s="8">
        <v>53244</v>
      </c>
      <c r="BD22" s="15">
        <f t="shared" si="20"/>
        <v>244958</v>
      </c>
      <c r="BE22" s="8">
        <v>71062</v>
      </c>
      <c r="BF22" s="8">
        <v>77678</v>
      </c>
      <c r="BG22" s="8">
        <v>48300</v>
      </c>
      <c r="BH22" s="15">
        <f t="shared" si="26"/>
        <v>197040</v>
      </c>
    </row>
    <row r="23" spans="1:60" x14ac:dyDescent="0.3">
      <c r="A23" s="16" t="s">
        <v>28</v>
      </c>
      <c r="B23" s="8">
        <v>16033</v>
      </c>
      <c r="C23" s="9">
        <v>18663</v>
      </c>
      <c r="D23" s="9">
        <v>18592</v>
      </c>
      <c r="E23" s="10">
        <v>4093</v>
      </c>
      <c r="F23" s="15">
        <v>57381</v>
      </c>
      <c r="G23" s="9">
        <v>14751</v>
      </c>
      <c r="H23" s="9">
        <v>11143</v>
      </c>
      <c r="I23" s="9">
        <v>18473</v>
      </c>
      <c r="J23" s="10">
        <v>16775</v>
      </c>
      <c r="K23" s="15">
        <v>61142</v>
      </c>
      <c r="L23" s="9">
        <v>18648</v>
      </c>
      <c r="M23" s="9">
        <v>8152</v>
      </c>
      <c r="N23" s="9">
        <v>15439</v>
      </c>
      <c r="O23" s="10">
        <v>11164</v>
      </c>
      <c r="P23" s="15">
        <v>53403</v>
      </c>
      <c r="Q23" s="9">
        <v>9074</v>
      </c>
      <c r="R23" s="9">
        <v>11022</v>
      </c>
      <c r="S23" s="8">
        <v>11526</v>
      </c>
      <c r="T23" s="18">
        <v>10715</v>
      </c>
      <c r="U23" s="15">
        <f t="shared" si="21"/>
        <v>42337</v>
      </c>
      <c r="V23" s="8">
        <v>12908</v>
      </c>
      <c r="W23" s="8">
        <v>9103</v>
      </c>
      <c r="X23" s="8">
        <v>18058</v>
      </c>
      <c r="Y23" s="8">
        <v>14093</v>
      </c>
      <c r="Z23" s="15">
        <f t="shared" si="22"/>
        <v>54162</v>
      </c>
      <c r="AA23" s="8">
        <v>16039</v>
      </c>
      <c r="AB23" s="8">
        <v>11892</v>
      </c>
      <c r="AC23" s="8">
        <v>21254</v>
      </c>
      <c r="AD23" s="8">
        <v>18517</v>
      </c>
      <c r="AE23" s="15">
        <f t="shared" si="23"/>
        <v>67702</v>
      </c>
      <c r="AF23" s="8">
        <v>21127</v>
      </c>
      <c r="AG23" s="8">
        <v>15722</v>
      </c>
      <c r="AH23" s="8">
        <v>20402</v>
      </c>
      <c r="AI23" s="8">
        <v>20507</v>
      </c>
      <c r="AJ23" s="15">
        <f t="shared" si="24"/>
        <v>77758</v>
      </c>
      <c r="AK23" s="8">
        <v>27022</v>
      </c>
      <c r="AL23" s="8">
        <v>19837</v>
      </c>
      <c r="AM23" s="8">
        <v>22786</v>
      </c>
      <c r="AN23" s="8">
        <v>20198</v>
      </c>
      <c r="AO23" s="15">
        <f t="shared" si="25"/>
        <v>89843</v>
      </c>
      <c r="AP23" s="8">
        <v>30979</v>
      </c>
      <c r="AQ23" s="8">
        <v>27730</v>
      </c>
      <c r="AR23" s="8">
        <v>27963</v>
      </c>
      <c r="AS23" s="8">
        <v>16165</v>
      </c>
      <c r="AT23" s="15">
        <f t="shared" si="18"/>
        <v>102837</v>
      </c>
      <c r="AU23" s="8">
        <v>33238</v>
      </c>
      <c r="AV23" s="8">
        <v>42568</v>
      </c>
      <c r="AW23" s="8">
        <v>52761</v>
      </c>
      <c r="AX23" s="8">
        <v>36023</v>
      </c>
      <c r="AY23" s="15">
        <f t="shared" si="19"/>
        <v>164590</v>
      </c>
      <c r="AZ23" s="8">
        <v>42358</v>
      </c>
      <c r="BA23" s="8">
        <v>25032</v>
      </c>
      <c r="BB23" s="8">
        <v>40640</v>
      </c>
      <c r="BC23" s="8">
        <v>28096</v>
      </c>
      <c r="BD23" s="15">
        <f t="shared" si="20"/>
        <v>136126</v>
      </c>
      <c r="BE23" s="8">
        <v>30674</v>
      </c>
      <c r="BF23" s="8">
        <v>24679</v>
      </c>
      <c r="BG23" s="8">
        <v>68765</v>
      </c>
      <c r="BH23" s="15">
        <f t="shared" si="26"/>
        <v>124118</v>
      </c>
    </row>
    <row r="24" spans="1:60" x14ac:dyDescent="0.3">
      <c r="A24" s="16" t="s">
        <v>4</v>
      </c>
      <c r="B24" s="8">
        <v>6393</v>
      </c>
      <c r="C24" s="9">
        <v>4013</v>
      </c>
      <c r="D24" s="9">
        <v>6548</v>
      </c>
      <c r="E24" s="10">
        <v>5407</v>
      </c>
      <c r="F24" s="15">
        <v>22361</v>
      </c>
      <c r="G24" s="9">
        <v>7530</v>
      </c>
      <c r="H24" s="9">
        <v>7464</v>
      </c>
      <c r="I24" s="9">
        <v>5933</v>
      </c>
      <c r="J24" s="10">
        <v>4993</v>
      </c>
      <c r="K24" s="15">
        <v>25920</v>
      </c>
      <c r="L24" s="9">
        <v>4905</v>
      </c>
      <c r="M24" s="9">
        <v>8119</v>
      </c>
      <c r="N24" s="9">
        <v>7210</v>
      </c>
      <c r="O24" s="10">
        <v>5825</v>
      </c>
      <c r="P24" s="15">
        <v>26059</v>
      </c>
      <c r="Q24" s="9">
        <v>9325</v>
      </c>
      <c r="R24" s="9">
        <v>8301</v>
      </c>
      <c r="S24" s="8">
        <v>6107</v>
      </c>
      <c r="T24" s="18">
        <v>5328</v>
      </c>
      <c r="U24" s="15">
        <f t="shared" si="21"/>
        <v>29061</v>
      </c>
      <c r="V24" s="8">
        <v>8767</v>
      </c>
      <c r="W24" s="8">
        <v>8523</v>
      </c>
      <c r="X24" s="8">
        <v>7840</v>
      </c>
      <c r="Y24" s="8">
        <v>7491</v>
      </c>
      <c r="Z24" s="15">
        <f t="shared" si="22"/>
        <v>32621</v>
      </c>
      <c r="AA24" s="8">
        <v>10789</v>
      </c>
      <c r="AB24" s="8">
        <v>11297</v>
      </c>
      <c r="AC24" s="8">
        <v>7486</v>
      </c>
      <c r="AD24" s="8">
        <v>13704</v>
      </c>
      <c r="AE24" s="15">
        <f t="shared" si="23"/>
        <v>43276</v>
      </c>
      <c r="AF24" s="8">
        <v>12808</v>
      </c>
      <c r="AG24" s="8">
        <v>18431</v>
      </c>
      <c r="AH24" s="8">
        <v>18794</v>
      </c>
      <c r="AI24" s="8">
        <v>12574</v>
      </c>
      <c r="AJ24" s="15">
        <f t="shared" si="24"/>
        <v>62607</v>
      </c>
      <c r="AK24" s="8">
        <v>15009</v>
      </c>
      <c r="AL24" s="8">
        <v>16990</v>
      </c>
      <c r="AM24" s="8">
        <v>13473</v>
      </c>
      <c r="AN24" s="8">
        <v>15504</v>
      </c>
      <c r="AO24" s="15">
        <f t="shared" si="25"/>
        <v>60976</v>
      </c>
      <c r="AP24" s="8">
        <v>23971</v>
      </c>
      <c r="AQ24" s="8">
        <v>20040</v>
      </c>
      <c r="AR24" s="8">
        <v>13776</v>
      </c>
      <c r="AS24" s="8">
        <v>15731</v>
      </c>
      <c r="AT24" s="15">
        <f t="shared" si="18"/>
        <v>73518</v>
      </c>
      <c r="AU24" s="8">
        <v>24188</v>
      </c>
      <c r="AV24" s="8">
        <v>13807</v>
      </c>
      <c r="AW24" s="8">
        <v>4863</v>
      </c>
      <c r="AX24" s="8">
        <v>13633</v>
      </c>
      <c r="AY24" s="15">
        <f t="shared" si="19"/>
        <v>56491</v>
      </c>
      <c r="AZ24" s="8">
        <v>20894</v>
      </c>
      <c r="BA24" s="8">
        <v>18703</v>
      </c>
      <c r="BB24" s="8">
        <v>16472</v>
      </c>
      <c r="BC24" s="8">
        <v>15146</v>
      </c>
      <c r="BD24" s="15">
        <f t="shared" si="20"/>
        <v>71215</v>
      </c>
      <c r="BE24" s="8">
        <v>17416</v>
      </c>
      <c r="BF24" s="8">
        <v>17947</v>
      </c>
      <c r="BG24" s="8">
        <v>21442</v>
      </c>
      <c r="BH24" s="15">
        <f t="shared" si="26"/>
        <v>56805</v>
      </c>
    </row>
    <row r="25" spans="1:60" x14ac:dyDescent="0.3">
      <c r="A25" s="16" t="s">
        <v>29</v>
      </c>
      <c r="B25" s="8">
        <v>5426</v>
      </c>
      <c r="C25" s="9">
        <v>4216</v>
      </c>
      <c r="D25" s="9">
        <v>3812</v>
      </c>
      <c r="E25" s="10">
        <v>4421</v>
      </c>
      <c r="F25" s="15">
        <v>17875</v>
      </c>
      <c r="G25" s="9">
        <v>12730</v>
      </c>
      <c r="H25" s="9">
        <v>25870</v>
      </c>
      <c r="I25" s="9">
        <v>27837</v>
      </c>
      <c r="J25" s="10">
        <v>27053</v>
      </c>
      <c r="K25" s="15">
        <v>93490</v>
      </c>
      <c r="L25" s="9">
        <v>22879</v>
      </c>
      <c r="M25" s="9">
        <v>21925</v>
      </c>
      <c r="N25" s="9">
        <v>23195</v>
      </c>
      <c r="O25" s="10">
        <v>26197</v>
      </c>
      <c r="P25" s="15">
        <v>94196</v>
      </c>
      <c r="Q25" s="9">
        <v>21672</v>
      </c>
      <c r="R25" s="9">
        <v>21525</v>
      </c>
      <c r="S25" s="8">
        <v>21280</v>
      </c>
      <c r="T25" s="18">
        <v>21723</v>
      </c>
      <c r="U25" s="15">
        <f t="shared" si="21"/>
        <v>86200</v>
      </c>
      <c r="V25" s="8">
        <v>20889</v>
      </c>
      <c r="W25" s="8">
        <v>17371</v>
      </c>
      <c r="X25" s="8">
        <v>21246</v>
      </c>
      <c r="Y25" s="8">
        <v>25787</v>
      </c>
      <c r="Z25" s="15">
        <f t="shared" si="22"/>
        <v>85293</v>
      </c>
      <c r="AA25" s="8">
        <v>41965</v>
      </c>
      <c r="AB25" s="8">
        <v>43603</v>
      </c>
      <c r="AC25" s="8">
        <v>42675</v>
      </c>
      <c r="AD25" s="8">
        <v>55754</v>
      </c>
      <c r="AE25" s="15">
        <f t="shared" si="23"/>
        <v>183997</v>
      </c>
      <c r="AF25" s="8">
        <v>31871</v>
      </c>
      <c r="AG25" s="8">
        <v>-7765</v>
      </c>
      <c r="AH25" s="8">
        <v>11170</v>
      </c>
      <c r="AI25" s="8">
        <v>47417</v>
      </c>
      <c r="AJ25" s="15">
        <f t="shared" si="24"/>
        <v>82693</v>
      </c>
      <c r="AK25" s="8">
        <v>44855</v>
      </c>
      <c r="AL25" s="8">
        <v>45390</v>
      </c>
      <c r="AM25" s="8">
        <v>64931</v>
      </c>
      <c r="AN25" s="8">
        <v>69774</v>
      </c>
      <c r="AO25" s="15">
        <f t="shared" si="25"/>
        <v>224950</v>
      </c>
      <c r="AP25" s="8">
        <v>52194</v>
      </c>
      <c r="AQ25" s="8">
        <v>57557</v>
      </c>
      <c r="AR25" s="8">
        <v>62985</v>
      </c>
      <c r="AS25" s="8">
        <v>74173</v>
      </c>
      <c r="AT25" s="15">
        <f t="shared" si="18"/>
        <v>246909</v>
      </c>
      <c r="AU25" s="8">
        <v>68709</v>
      </c>
      <c r="AV25" s="8">
        <v>64283</v>
      </c>
      <c r="AW25" s="8">
        <v>71350</v>
      </c>
      <c r="AX25" s="8">
        <v>68182</v>
      </c>
      <c r="AY25" s="15">
        <f t="shared" si="19"/>
        <v>272524</v>
      </c>
      <c r="AZ25" s="8">
        <v>73596</v>
      </c>
      <c r="BA25" s="8">
        <v>61983</v>
      </c>
      <c r="BB25" s="8">
        <v>68544</v>
      </c>
      <c r="BC25" s="8">
        <v>83343</v>
      </c>
      <c r="BD25" s="15">
        <f t="shared" si="20"/>
        <v>287466</v>
      </c>
      <c r="BE25" s="8">
        <v>90801</v>
      </c>
      <c r="BF25" s="8">
        <v>82360</v>
      </c>
      <c r="BG25" s="8">
        <v>81882</v>
      </c>
      <c r="BH25" s="15">
        <f t="shared" si="26"/>
        <v>255043</v>
      </c>
    </row>
    <row r="26" spans="1:60" ht="15" thickBot="1" x14ac:dyDescent="0.35">
      <c r="A26" s="24" t="s">
        <v>5</v>
      </c>
      <c r="B26" s="8">
        <v>3579</v>
      </c>
      <c r="C26" s="9">
        <v>5605</v>
      </c>
      <c r="D26" s="9">
        <v>4439</v>
      </c>
      <c r="E26" s="10">
        <v>-4279</v>
      </c>
      <c r="F26" s="15">
        <v>9344</v>
      </c>
      <c r="G26" s="9">
        <v>-2817</v>
      </c>
      <c r="H26" s="9">
        <v>4664</v>
      </c>
      <c r="I26" s="9">
        <v>752</v>
      </c>
      <c r="J26" s="10">
        <v>464</v>
      </c>
      <c r="K26" s="15">
        <v>3063</v>
      </c>
      <c r="L26" s="9">
        <v>1218</v>
      </c>
      <c r="M26" s="9">
        <v>1778</v>
      </c>
      <c r="N26" s="9">
        <v>1169</v>
      </c>
      <c r="O26" s="10">
        <v>-898</v>
      </c>
      <c r="P26" s="15">
        <v>3267</v>
      </c>
      <c r="Q26" s="9">
        <v>349</v>
      </c>
      <c r="R26" s="9">
        <v>3497</v>
      </c>
      <c r="S26" s="8">
        <v>18</v>
      </c>
      <c r="T26" s="18">
        <v>-1240</v>
      </c>
      <c r="U26" s="15">
        <f t="shared" si="21"/>
        <v>2624</v>
      </c>
      <c r="V26" s="8">
        <v>98</v>
      </c>
      <c r="W26" s="8">
        <v>517</v>
      </c>
      <c r="X26" s="8">
        <v>5257</v>
      </c>
      <c r="Y26" s="8">
        <v>-208</v>
      </c>
      <c r="Z26" s="15">
        <f t="shared" si="22"/>
        <v>5664</v>
      </c>
      <c r="AA26" s="8">
        <v>3695</v>
      </c>
      <c r="AB26" s="8">
        <v>2485</v>
      </c>
      <c r="AC26" s="8">
        <v>7991</v>
      </c>
      <c r="AD26" s="8">
        <v>8951</v>
      </c>
      <c r="AE26" s="15">
        <f t="shared" si="23"/>
        <v>23122</v>
      </c>
      <c r="AF26" s="8">
        <v>8027</v>
      </c>
      <c r="AG26" s="8">
        <v>2278</v>
      </c>
      <c r="AH26" s="8">
        <v>17366</v>
      </c>
      <c r="AI26" s="8">
        <v>12642</v>
      </c>
      <c r="AJ26" s="15">
        <f t="shared" si="24"/>
        <v>40313</v>
      </c>
      <c r="AK26" s="8">
        <v>23774</v>
      </c>
      <c r="AL26" s="8">
        <v>11958</v>
      </c>
      <c r="AM26" s="8">
        <v>26454</v>
      </c>
      <c r="AN26" s="8">
        <v>27313</v>
      </c>
      <c r="AO26" s="15">
        <f t="shared" si="25"/>
        <v>89499</v>
      </c>
      <c r="AP26" s="8">
        <v>32778</v>
      </c>
      <c r="AQ26" s="8">
        <v>29643</v>
      </c>
      <c r="AR26" s="8">
        <v>28214</v>
      </c>
      <c r="AS26" s="8">
        <v>19320</v>
      </c>
      <c r="AT26" s="15">
        <f t="shared" si="18"/>
        <v>109955</v>
      </c>
      <c r="AU26" s="8">
        <v>32903</v>
      </c>
      <c r="AV26" s="8">
        <v>32822</v>
      </c>
      <c r="AW26" s="8">
        <v>27445</v>
      </c>
      <c r="AX26" s="8">
        <v>17645</v>
      </c>
      <c r="AY26" s="15">
        <f t="shared" si="19"/>
        <v>110815</v>
      </c>
      <c r="AZ26" s="8">
        <v>24968</v>
      </c>
      <c r="BA26" s="8">
        <v>33453</v>
      </c>
      <c r="BB26" s="8">
        <v>44684</v>
      </c>
      <c r="BC26" s="8">
        <f>17661+7749+12156</f>
        <v>37566</v>
      </c>
      <c r="BD26" s="15">
        <f t="shared" si="20"/>
        <v>140671</v>
      </c>
      <c r="BE26" s="8">
        <v>46397</v>
      </c>
      <c r="BF26" s="8">
        <v>62853</v>
      </c>
      <c r="BG26" s="8">
        <f>45096+12710+12156</f>
        <v>69962</v>
      </c>
      <c r="BH26" s="15">
        <f t="shared" si="26"/>
        <v>179212</v>
      </c>
    </row>
    <row r="27" spans="1:60" ht="15" thickTop="1" x14ac:dyDescent="0.3">
      <c r="A27" s="5" t="s">
        <v>3</v>
      </c>
      <c r="B27" s="11">
        <f>SUM(B18:B26)</f>
        <v>237005</v>
      </c>
      <c r="C27" s="11">
        <f>SUM(C18:C26)</f>
        <v>200549</v>
      </c>
      <c r="D27" s="11">
        <f>SUM(D18:D26)</f>
        <v>208466</v>
      </c>
      <c r="E27" s="11">
        <v>189681</v>
      </c>
      <c r="F27" s="11">
        <f>SUM(F18:F26)</f>
        <v>835701</v>
      </c>
      <c r="G27" s="11">
        <f>SUM(G18:G26)</f>
        <v>234916</v>
      </c>
      <c r="H27" s="11">
        <f>SUM(H18:H26)</f>
        <v>223967</v>
      </c>
      <c r="I27" s="11">
        <f>SUM(I18:I26)</f>
        <v>270788</v>
      </c>
      <c r="J27" s="11">
        <v>245883</v>
      </c>
      <c r="K27" s="11">
        <f t="shared" ref="K27:Q27" si="27">SUM(K18:K26)</f>
        <v>975554</v>
      </c>
      <c r="L27" s="11">
        <f t="shared" si="27"/>
        <v>280995</v>
      </c>
      <c r="M27" s="11">
        <f t="shared" si="27"/>
        <v>253208</v>
      </c>
      <c r="N27" s="11">
        <f t="shared" si="27"/>
        <v>266125</v>
      </c>
      <c r="O27" s="11">
        <f t="shared" si="27"/>
        <v>228625</v>
      </c>
      <c r="P27" s="11">
        <f t="shared" si="27"/>
        <v>1028953</v>
      </c>
      <c r="Q27" s="11">
        <f t="shared" si="27"/>
        <v>264549</v>
      </c>
      <c r="R27" s="11">
        <f t="shared" ref="R27:S27" si="28">SUM(R18:R26)</f>
        <v>262661</v>
      </c>
      <c r="S27" s="11">
        <f t="shared" si="28"/>
        <v>273008</v>
      </c>
      <c r="T27" s="11">
        <f t="shared" ref="T27:V27" si="29">SUM(T18:T26)</f>
        <v>243961</v>
      </c>
      <c r="U27" s="11">
        <f t="shared" si="29"/>
        <v>1044179</v>
      </c>
      <c r="V27" s="11">
        <f t="shared" si="29"/>
        <v>273276</v>
      </c>
      <c r="W27" s="11">
        <f t="shared" ref="W27:Y27" si="30">SUM(W18:W26)</f>
        <v>266740</v>
      </c>
      <c r="X27" s="11">
        <f t="shared" si="30"/>
        <v>300826</v>
      </c>
      <c r="Y27" s="11">
        <f t="shared" si="30"/>
        <v>285580</v>
      </c>
      <c r="Z27" s="11">
        <f>+V27+W27+X27+Y27</f>
        <v>1126422</v>
      </c>
      <c r="AA27" s="11">
        <f t="shared" ref="AA27:AD27" si="31">SUM(AA18:AA26)</f>
        <v>320118</v>
      </c>
      <c r="AB27" s="11">
        <f t="shared" si="31"/>
        <v>327876</v>
      </c>
      <c r="AC27" s="11">
        <f t="shared" si="31"/>
        <v>344458</v>
      </c>
      <c r="AD27" s="11">
        <f t="shared" si="31"/>
        <v>354777</v>
      </c>
      <c r="AE27" s="11">
        <f>SUM(AA27:AD27)</f>
        <v>1347229</v>
      </c>
      <c r="AF27" s="11">
        <f t="shared" ref="AF27:AI27" si="32">SUM(AF18:AF26)</f>
        <v>376134</v>
      </c>
      <c r="AG27" s="11">
        <f t="shared" si="32"/>
        <v>370188</v>
      </c>
      <c r="AH27" s="11">
        <f t="shared" si="32"/>
        <v>370531</v>
      </c>
      <c r="AI27" s="11">
        <f t="shared" si="32"/>
        <v>326723</v>
      </c>
      <c r="AJ27" s="11">
        <f t="shared" si="24"/>
        <v>1443576</v>
      </c>
      <c r="AK27" s="11">
        <f t="shared" ref="AK27" si="33">SUM(AK18:AK26)</f>
        <v>397551</v>
      </c>
      <c r="AL27" s="11">
        <f>SUM(AL18:AL26)</f>
        <v>351635</v>
      </c>
      <c r="AM27" s="11">
        <f>SUM(AM18:AM26)</f>
        <v>428442</v>
      </c>
      <c r="AN27" s="11">
        <f>SUM(AN18:AN26)</f>
        <v>354763</v>
      </c>
      <c r="AO27" s="11">
        <f t="shared" si="25"/>
        <v>1532391</v>
      </c>
      <c r="AP27" s="11">
        <f t="shared" ref="AP27:AS27" si="34">SUM(AP18:AP26)</f>
        <v>468126</v>
      </c>
      <c r="AQ27" s="11">
        <f t="shared" si="34"/>
        <v>481854</v>
      </c>
      <c r="AR27" s="11">
        <f t="shared" si="34"/>
        <v>530985</v>
      </c>
      <c r="AS27" s="11">
        <f t="shared" si="34"/>
        <v>490279</v>
      </c>
      <c r="AT27" s="11">
        <f t="shared" si="18"/>
        <v>1971244</v>
      </c>
      <c r="AU27" s="11">
        <f t="shared" ref="AU27" si="35">SUM(AU18:AU26)</f>
        <v>647058</v>
      </c>
      <c r="AV27" s="11">
        <f>SUM(AV18:AV26)</f>
        <v>538775</v>
      </c>
      <c r="AW27" s="11">
        <f>SUM(AW18:AW26)</f>
        <v>507329</v>
      </c>
      <c r="AX27" s="11">
        <f>SUM(AX18:AX26)</f>
        <v>509789</v>
      </c>
      <c r="AY27" s="11">
        <f t="shared" si="19"/>
        <v>2202951</v>
      </c>
      <c r="AZ27" s="11">
        <f>SUM(AZ18:AZ26)</f>
        <v>622375</v>
      </c>
      <c r="BA27" s="11">
        <f>SUM(BA18:BA26)</f>
        <v>565159</v>
      </c>
      <c r="BB27" s="11">
        <f>SUM(BB18:BB26)</f>
        <v>602868</v>
      </c>
      <c r="BC27" s="11">
        <f>SUM(BC18:BC26)</f>
        <v>583394</v>
      </c>
      <c r="BD27" s="11">
        <f t="shared" si="20"/>
        <v>2373796</v>
      </c>
      <c r="BE27" s="11">
        <f>SUM(BE18:BE26)</f>
        <v>729279</v>
      </c>
      <c r="BF27" s="11">
        <f>SUM(BF18:BF26)</f>
        <v>748330</v>
      </c>
      <c r="BG27" s="11">
        <f>SUM(BG18:BG26)</f>
        <v>846816</v>
      </c>
      <c r="BH27" s="11">
        <f t="shared" si="26"/>
        <v>2324425</v>
      </c>
    </row>
    <row r="28" spans="1:60" x14ac:dyDescent="0.3">
      <c r="Q28" s="2"/>
      <c r="R28" s="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</row>
    <row r="29" spans="1:60" x14ac:dyDescent="0.3">
      <c r="A29" s="20" t="s">
        <v>50</v>
      </c>
      <c r="B29" s="21"/>
      <c r="C29" s="21"/>
      <c r="D29" s="21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</row>
    <row r="30" spans="1:60" x14ac:dyDescent="0.3">
      <c r="A30" s="20"/>
      <c r="B30" s="21"/>
      <c r="C30" s="21"/>
      <c r="D30" s="21"/>
    </row>
    <row r="31" spans="1:60" ht="111.75" customHeight="1" x14ac:dyDescent="0.3">
      <c r="A31" s="27" t="s">
        <v>105</v>
      </c>
      <c r="B31" s="27"/>
      <c r="C31" s="27"/>
      <c r="D31" s="27"/>
    </row>
  </sheetData>
  <mergeCells count="2">
    <mergeCell ref="A1:Q2"/>
    <mergeCell ref="A31:D31"/>
  </mergeCells>
  <pageMargins left="0.7" right="0.7" top="0.75" bottom="0.75" header="0.3" footer="0.3"/>
  <pageSetup orientation="portrait" verticalDpi="599" r:id="rId1"/>
  <customProperties>
    <customPr name="_pios_id" r:id="rId2"/>
    <customPr name="EpmWorksheetKeyString_GUID" r:id="rId3"/>
  </customProperties>
  <ignoredErrors>
    <ignoredError sqref="AE13 AE27 AJ13 AJ27 AO13 AO27 AT13 AT27 AY13 AY27 BD27 BD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ESP-ENG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Marjorie Zuluaga Ossa</dc:creator>
  <cp:lastModifiedBy>Luz Marjorie Zuluaga Ossa</cp:lastModifiedBy>
  <dcterms:created xsi:type="dcterms:W3CDTF">2017-06-29T13:53:09Z</dcterms:created>
  <dcterms:modified xsi:type="dcterms:W3CDTF">2025-10-20T13:10:38Z</dcterms:modified>
</cp:coreProperties>
</file>